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270" windowHeight="12375" activeTab="1"/>
  </bookViews>
  <sheets>
    <sheet name="封皮" sheetId="4" r:id="rId1"/>
    <sheet name="光伏站 材料表" sheetId="5" r:id="rId2"/>
    <sheet name="电气一次材料表" sheetId="2" r:id="rId3"/>
    <sheet name="电气二次材料表"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<sst xmlns="http://schemas.openxmlformats.org/spreadsheetml/2006/main" count="230" uniqueCount="166">
  <si>
    <t>图号：</t>
  </si>
  <si>
    <t xml:space="preserve">黑龙江省黑河市嫩江市科洛镇双泉村光伏发电项目
</t>
  </si>
  <si>
    <t>施工图设计</t>
  </si>
  <si>
    <t>材料清册</t>
  </si>
  <si>
    <t xml:space="preserve">黑龙江省黑河市嫩江市科洛镇双泉村光伏发电项目
</t>
  </si>
  <si>
    <t xml:space="preserve">                      批  准：</t>
  </si>
  <si>
    <t xml:space="preserve">                      审  定：</t>
  </si>
  <si>
    <t xml:space="preserve">                      校  核：</t>
  </si>
  <si>
    <t xml:space="preserve">                      编  写：</t>
  </si>
  <si>
    <t>编号</t>
  </si>
  <si>
    <t>名称及规格</t>
  </si>
  <si>
    <t>规格参数</t>
  </si>
  <si>
    <t>单位</t>
  </si>
  <si>
    <t>数量</t>
  </si>
  <si>
    <t>综合单价（元）</t>
  </si>
  <si>
    <t>综合合价（元）</t>
  </si>
  <si>
    <t>一</t>
  </si>
  <si>
    <t>设备及安装工程</t>
  </si>
  <si>
    <t>1</t>
  </si>
  <si>
    <r>
      <rPr>
        <sz val="10"/>
        <color rgb="FF000000"/>
        <rFont val="宋体"/>
        <charset val="134"/>
      </rPr>
      <t xml:space="preserve"> </t>
    </r>
    <r>
      <rPr>
        <sz val="10"/>
        <color rgb="FF000000"/>
        <rFont val="宋体"/>
        <charset val="134"/>
      </rPr>
      <t>发电设备及安装工程</t>
    </r>
  </si>
  <si>
    <t>1.1</t>
  </si>
  <si>
    <t>光伏发电设备</t>
  </si>
  <si>
    <t>1.1.1</t>
  </si>
  <si>
    <t>光伏组件</t>
  </si>
  <si>
    <t>规格型号：单晶硅，550Wp
1.组件尺寸：≥2278 x 1134 x 30mm
2.最大功率(Pmax)： 550Wp 
3.组件效率(%) ：≥20.9%（含安装）</t>
  </si>
  <si>
    <t>块</t>
  </si>
  <si>
    <t>1.1.2</t>
  </si>
  <si>
    <t>固定支架</t>
  </si>
  <si>
    <t>镀锌钢材 含安装</t>
  </si>
  <si>
    <t>t</t>
  </si>
  <si>
    <t>1.2</t>
  </si>
  <si>
    <t>汇流及变配电设备</t>
  </si>
  <si>
    <t>1.2.1</t>
  </si>
  <si>
    <t>组串式逆变器</t>
  </si>
  <si>
    <t>规格型号：组串式，≥300kW，AC800V
1.额定输出功率：≥300kW
2.MPPT工作电压范围：500~1500V
3.额定输出电压：≥800V
4.功率因数可调范围：≥0.8超前，≥0.8滞后
5.防护等级：≥IP66</t>
  </si>
  <si>
    <t>台</t>
  </si>
  <si>
    <t>合计</t>
  </si>
  <si>
    <t>光伏站 材料表</t>
  </si>
  <si>
    <t>电气一次材料表</t>
  </si>
  <si>
    <t>电气二次材料表</t>
  </si>
  <si>
    <t>电气一次部分设备材料表</t>
  </si>
  <si>
    <t>序号</t>
  </si>
  <si>
    <t>分类</t>
  </si>
  <si>
    <t>名称</t>
  </si>
  <si>
    <t>项目特征描述</t>
  </si>
  <si>
    <t>备注</t>
  </si>
  <si>
    <t>一次设备</t>
  </si>
  <si>
    <t>箱式变电站</t>
  </si>
  <si>
    <t>1. S13-630kVA，Dy11，10.5±2*2.5%/0.8kV箱变。提供至少2年质保期服务，外壳C5防腐标准，提供5年防腐质保。在产品的质保期内，当产品出现故障时，投标人应保证24小时内做出实质响应，48小时内有能力解决问题的技术人员到达现场。
2.箱式变电站由高压室、低压配电室、变压器室及外壳四部分组成。
高压室内10kV开关柜（KYN28A-12：高压进、PT柜、计量柜、出线柜≥800*900*2200mm）4台，低压配电室800V开关柜（GGD：受电柜、汇流柜≥1000*800*2200mm、站用电柜≥800*800*2200mm）3面，变压器室内S13-630kVA，Dy11，10.5±2*2.5%/0.8kV变压器1台，外壳尺寸≥2.7米*4.9米*3.0米，箱变可与二次预制舱并箱布置。
3.高压开关室
箱变采用10kV进线采用断路器、变压器柜采用负荷开关和熔断器，性能稳定可靠，电寿命长，开断次数高，关合、开断能力强，操作维护简单。
高压开关设备技术要求，型式试验项目和方式、标志、包装、运输、储存等要求、产品性能应符合DL/T 404、SD 318、GB 3906标准等相关规范与规定。
高压母线应采用铜母排，连线应有相别标记。使用导线连接部位应用线夹固定，三相导线应各自单独固定。
高压室门的内侧应标出主回路的线路图，同时应注明操作程序和注意事项；高压配电间隔的门面上应标出主回路图；开关状态位置应有中文标识；信号灯及仪表应装设在易于观察和方便、安全地更换的地方；电缆接线套管的高度应满足安装、试验、检修的要求。
4. 低压开关柜
低压主进开关选用智能型框架断路器；高、低压进出线均采用电缆进出线，电缆为下出线。箱变内部的连接采用铜排连接，变压器高低压进线采用铜排连接。箱体室内要求装设检修箱、火灾探测装置、温度湿度控制装置以及除湿装置等，充分保证设备的正常运行和系统安全。
箱变低压侧应保证可接入不小于3路逆变器进线。
箱变低压侧所有与三相线连接的设备和器件（包括线缆等其他相关器件）应要求对地工作电压不小于1000Vac。
5.变压器主要技术参数：S13-630kVA，Dy11，10.5±2*2.5%/0.8kV
高压侧额定电压：≥10.5kV
低压侧额定电压：≥800V（暂定，以逆变器侧输出电压为准）
额定频率：≥50Hz
相数：三相
绝缘等级：≥H级
空载电流：不高于国标值
空载损耗：不高于国标值
负载损耗(120℃)：不高于国标值
运行噪音：距本体2m处，噪音不超过55dB
调压方式：高压侧线端设无励磁分接开关
变压器绕组的额定耐受电压不得低于40.5KV
变压器为全铜绕组变压器。
抗短路能力：在任何抽头位置下，变压器应能承受外部短路，持续2s，而不致发生部件损坏或绕组变形，短路时绕组平均温度不超过250℃。
6.箱式变结构
箱体外壳材料：冷轧钢板。箱变箱体的防腐必须考虑室外盐雾侵蚀及高温极端天气影响，确保25年使用寿命。
箱体必须防腐蚀、防尘、防潮、防凝露（加装隔热防护层，避免太阳暴晒下柜内温度急剧升高，影响电气设备的正常运行）。
7.保护要求
（1）光伏电站线路发生短路故障时，线路保护能快速动作，瞬时跳开断路器，满足全线故障时快速可靠切除故障的要求。高压负荷开关与熔断器有联锁装置，单相熔断器熔断后三相联动跳高压负荷开关，同时跳开低压侧断路器。箱变低压侧装设断路器作为逆变器交流侧出口至箱变低压侧的线路保护。
（2）配备一套变压器温度控制器，以显示热点温度。温控器提供绕组及铁芯温度4～20mA模拟量，预留二对超温报警辅助接点，用于指示和保护。
（3）开关柜的“五防”和联锁要求：
1）开关柜应具有可靠的“五防”功能：防止误分、误合断路器；防止带负荷分、合隔离开关（插头）；防止带电分、合接地刀闸；防止带接地刀闸送电；防止误入带电间隔。
2）电缆室门与接地刀闸采取机械闭锁方式，并有紧急解锁装置。
3）当断路器处在合闸位置时，断路器小车无法推进或拉出。
4）当断路器小车未到工作或试验位置时，断路器无法进行合闸操作。
5）当接地刀闸处在合闸位置时，断路器小车无法从“试验”位置进入“工作”位置。
6）当断路器小车处在“试验”位置与“工作”位置之间（包括“工作”位置）时，无法操作接地刀闸。
7）进出线柜应装有能反映出线侧有无电压的带电显示装置。当出线侧带电时，应闭锁操作接地刀闸。
8）母线验电小车只有在母联分段柜开关小车及对应主变压器开关小车在试验或检修位置时才允许推入。母线接地时，该母线上的验电小车不能推入。
9）开关柜电气闭锁应单独设置电源回路，且与其他回路独立。
8.电气二次配线要求
二次回路导线应有足够的截面。所有端子绝缘材料必须是阻燃的。其中电流端子应采用专用的电流端子，PT二次端子采用专用的PT端子。转换开关、按钮、指示灯使用节能型产品产品。电流互感器、电压互感器、采用国内一线知名品牌产品。
9.箱式变电站均应在工厂内进行整台组装并进行出厂试验，并附有满足国家出厂试验标准的测试数据和文件。出厂试验的技术数据应随产品一起交付招标人。
10.安装
根据实际需要电缆方向、数量进行预留进出线桥架位置。</t>
  </si>
  <si>
    <t>交流避雷器</t>
  </si>
  <si>
    <t>交流避雷器,AC10kV,17kV,硅橡胶,50kV,不带间隙，避雷器满足《交流无间隙金属氧化物避雷器》要求</t>
  </si>
  <si>
    <t>只</t>
  </si>
  <si>
    <t>3只为1组</t>
  </si>
  <si>
    <t>一二次融合成套柱上断路器</t>
  </si>
  <si>
    <t>安装使用环境：海拔高度：≤1000m
断路器本体：（真空灭弧，空气绝缘，支柱式）电压/电流传感器组合数字量输出模式：包含电流传感器、电压传感器、电磁式电压互感器、传感器数字化单元。
操动机构：弹簧操动机构，操作电压DC24V
安装方式：单杆座装，
出线方式：端子出线，配黄、绿、红三色绝缘护套
铭牌：二维码一体化铭牌，二维码采用小标签≥45×45mm。 
二次线缆由厂家提供</t>
  </si>
  <si>
    <t>交流三相隔离开关</t>
  </si>
  <si>
    <t>10kV三相隔离开关,≥630A,≥20kA,手动双柱立开式,不接地</t>
  </si>
  <si>
    <t>组</t>
  </si>
  <si>
    <t>金具</t>
  </si>
  <si>
    <t>楔形并沟线夹</t>
  </si>
  <si>
    <t>连续金具-楔形并沟线夹，适用≥35mm2以上架空导线的连续金具</t>
  </si>
  <si>
    <t>付</t>
  </si>
  <si>
    <t>根据现场实际配置</t>
  </si>
  <si>
    <t>接地</t>
  </si>
  <si>
    <t>接地铁</t>
  </si>
  <si>
    <t>接地铁,圆钢,φ≥8</t>
  </si>
  <si>
    <t>米</t>
  </si>
  <si>
    <t>接地母线 热镀锌扁钢≥ -40*4</t>
  </si>
  <si>
    <t>接地极 镀锌角钢  ≥-50*5 2.5m</t>
  </si>
  <si>
    <t>根</t>
  </si>
  <si>
    <t>接续金具-并沟线夹</t>
  </si>
  <si>
    <t>接续金具-并沟线夹,适用≥50mm2以上架空导线的连续金具</t>
  </si>
  <si>
    <t>副</t>
  </si>
  <si>
    <t>铁部件</t>
  </si>
  <si>
    <t>双头螺杆</t>
  </si>
  <si>
    <t>双头螺栓，ST-340,M18,≥140mm,镀锌</t>
  </si>
  <si>
    <t>半圆抱箍</t>
  </si>
  <si>
    <t>半圆抱箍,φ18,D≥杆头直径,U型</t>
  </si>
  <si>
    <t>根据杆头实际配置</t>
  </si>
  <si>
    <t>单杆安装断路器铁件</t>
  </si>
  <si>
    <t>单杆安装断路器铁件≥∠80×8×1566,φ225</t>
  </si>
  <si>
    <t>断路器厂家提供</t>
  </si>
  <si>
    <t>隔离开关支架</t>
  </si>
  <si>
    <t>隔离开关支架≥∠63×6×1600</t>
  </si>
  <si>
    <t>单回路单组避雷器安装支架</t>
  </si>
  <si>
    <t>单回路单组避雷器安装支架≥∠63×6×1600</t>
  </si>
  <si>
    <t>电缆抱箍</t>
  </si>
  <si>
    <t>电缆抱箍，D≥杆头直径</t>
  </si>
  <si>
    <t>套</t>
  </si>
  <si>
    <t>架空导线</t>
  </si>
  <si>
    <t>架空绝缘导线</t>
  </si>
  <si>
    <t>架空绝缘导线,AC10kV,JKLYJ,50</t>
  </si>
  <si>
    <t>千米</t>
  </si>
  <si>
    <t>含接地引下线</t>
  </si>
  <si>
    <t>电力电缆</t>
  </si>
  <si>
    <t>交流电缆</t>
  </si>
  <si>
    <t>电力电缆,AC10kV,YJLV,≥70,3,22,ZC,无阻水
1.电缆导体长期工作温度：＋90℃。
2.弯曲半径：≤ 10倍电缆外径。
3.使用年限：30年。 
4.短路时电缆导体的最高温度不超过 250℃。（持续时间5s）
5.短路时间不超过 5s。</t>
  </si>
  <si>
    <t>电缆附件</t>
  </si>
  <si>
    <t>交流电缆头</t>
  </si>
  <si>
    <t>10kV电缆终端,3×70,户外终端,冷缩,铝，与交流电缆配套
1.名称：冷缩终端
2.材质：硅橡胶，阻燃，耐腐蚀
3.具有良好的电气性能和机械性能，能在各种恶劣的环境条件下长期使用。</t>
  </si>
  <si>
    <t>钢管</t>
  </si>
  <si>
    <t>电缆上杆保护管</t>
  </si>
  <si>
    <t>热镀锌DN100*≥2.5
1.材质：Q235B。
2.镀锌采用热浸镀锌法。镀锌层平均厚度不小于65μm。</t>
  </si>
  <si>
    <t>防火堵料</t>
  </si>
  <si>
    <t>1.名称：防火封堵
2.防火部位:详见设计图纸
3.材质:有机防火堵料20kg/防火涂料20kg
4.施工方式:现场据实确定
[工作内容]
1.材料运输、装卸
2.清扫
3.安装
4.工器具移运
5.场地清理</t>
  </si>
  <si>
    <t>kg</t>
  </si>
  <si>
    <t>防火涂料</t>
  </si>
  <si>
    <t>备注：以上电气设备材料综合单价均含安装费用。</t>
  </si>
  <si>
    <r>
      <rPr>
        <b/>
        <u/>
        <sz val="12"/>
        <color theme="1"/>
        <rFont val="宋体"/>
        <charset val="134"/>
        <scheme val="minor"/>
      </rPr>
      <t>电气</t>
    </r>
    <r>
      <rPr>
        <b/>
        <sz val="12"/>
        <color theme="1"/>
        <rFont val="宋体"/>
        <charset val="134"/>
        <scheme val="minor"/>
      </rPr>
      <t>二</t>
    </r>
    <r>
      <rPr>
        <b/>
        <u/>
        <sz val="12"/>
        <color theme="1"/>
        <rFont val="宋体"/>
        <charset val="134"/>
        <scheme val="minor"/>
      </rPr>
      <t>次设备材料表</t>
    </r>
  </si>
  <si>
    <t>规格型号</t>
  </si>
  <si>
    <t>10kV光伏电站侧</t>
  </si>
  <si>
    <t>监控系统</t>
  </si>
  <si>
    <t>1.大气压要求：70kPa～106kPa；86kPa~106kPa。
2.工作温度要求如下：
a) 间隔层设备：-5℃～＋55℃；
b) 站控层设备：-5℃～＋45℃。
3.额定交流电压：220V
4.计算机监控系统不设置单独的接地网，接地线与变电站主接地网连接。系统的机箱、机柜及电缆屏蔽层均应可靠接地。监控系统各间隔之间，间隔层与站控层之间的连接，以及设备通信口之间的连接应有隔离措施。
5.在雷击过电压、一次回路操作、开关场故障及其他强干扰作用下，计算机监控系统不应误动作且满足技术要求。装置不应外接抗干扰元件来满足有关电磁兼容标准的要求。
6.电源要求如下：
a)测控屏（柜）宜采用直流供电方式。各装置应具有直流快速小开关或带有熔丝的隔离开关，与装置安装在同一面屏（柜）上；
b)直流电源电压在 80%～115%额定值范围内变化时，装置应正确工作。直流电源波纹系数小于等于 5%时，装置应正确工作；
c)拉合直流电源以及插拔熔丝发生重复击穿火花时，装置不应误动作。直流电源回路出现各种异常情况（如短路、断线、接地等）时，装置不应误动作；
d)各装置的逻辑回路应由独立的直流/直流逆变器供电，在直流电源恢复（包括缓慢恢复）至额定电压的 80%时，装置的直流变换电源应能可靠自启动；
e)当交流电源电压在 80%～115%额定值范围内，谐波分量不大于 5%，频率在 47.5Hz～52.5Hz 之间变化时，设备应能正常工作。
7.站控层设备包括：含监控主机、后台软件、音响报警装置、操作系统、打印机、UPS电源3kVA 1套
8.屏体要求详见《国家电网公司继电保护柜、屏制造规范》。
9.内部配线的额定电压为 1000V，应采用防潮隔热和防火的交联聚乙烯绝缘铜绞线，其最小等效截面不小于 1.5mm2，但对于 TA、TV 和跳闸回路的截面应不小于 2.5mm2。导线应无划痕和损伤。</t>
  </si>
  <si>
    <t>面</t>
  </si>
  <si>
    <t>公用及远动屏</t>
  </si>
  <si>
    <r>
      <rPr>
        <sz val="10"/>
        <rFont val="宋体"/>
        <charset val="134"/>
      </rPr>
      <t>1.大气压要求：70kPa～106kPa；86kPa~106kPa。
2.工作温度要求如下：
a) 间隔层设备：</t>
    </r>
    <r>
      <rPr>
        <sz val="10"/>
        <rFont val="Symbol"/>
        <charset val="134"/>
      </rPr>
      <t></t>
    </r>
    <r>
      <rPr>
        <sz val="10"/>
        <rFont val="宋体"/>
        <charset val="134"/>
      </rPr>
      <t>-5℃～＋55℃；
b) 站控层设备：-5℃～＋45℃。
3.额定交流电压：220V
4.远动服务器、规约转换器、</t>
    </r>
    <r>
      <rPr>
        <sz val="10"/>
        <color rgb="FF000000"/>
        <rFont val="宋体"/>
        <charset val="134"/>
      </rPr>
      <t>含交换机、</t>
    </r>
    <r>
      <rPr>
        <sz val="10"/>
        <color rgb="FF000000"/>
        <rFont val="Times New Roman"/>
        <charset val="134"/>
      </rPr>
      <t>GPS</t>
    </r>
    <r>
      <rPr>
        <sz val="10"/>
        <color rgb="FF000000"/>
        <rFont val="宋体"/>
        <charset val="134"/>
      </rPr>
      <t>对时系统</t>
    </r>
    <r>
      <rPr>
        <sz val="10"/>
        <rFont val="宋体"/>
        <charset val="134"/>
      </rPr>
      <t>、调制解调器2台</t>
    </r>
  </si>
  <si>
    <r>
      <rPr>
        <sz val="10"/>
        <color indexed="0"/>
        <rFont val="Times New Roman"/>
        <charset val="134"/>
      </rPr>
      <t>GPRS</t>
    </r>
    <r>
      <rPr>
        <sz val="10"/>
        <color indexed="0"/>
        <rFont val="宋体"/>
        <charset val="134"/>
      </rPr>
      <t>无线传输设备</t>
    </r>
  </si>
  <si>
    <r>
      <rPr>
        <sz val="10"/>
        <color rgb="FF000000"/>
        <rFont val="Times New Roman"/>
        <charset val="134"/>
      </rPr>
      <t>1.</t>
    </r>
    <r>
      <rPr>
        <sz val="10"/>
        <color rgb="FF000000"/>
        <rFont val="宋体"/>
        <charset val="134"/>
      </rPr>
      <t>大气压要求：</t>
    </r>
    <r>
      <rPr>
        <sz val="10"/>
        <color rgb="FF000000"/>
        <rFont val="Times New Roman"/>
        <charset val="134"/>
      </rPr>
      <t>70kPa</t>
    </r>
    <r>
      <rPr>
        <sz val="10"/>
        <color rgb="FF000000"/>
        <rFont val="宋体"/>
        <charset val="134"/>
      </rPr>
      <t>～</t>
    </r>
    <r>
      <rPr>
        <sz val="10"/>
        <color rgb="FF000000"/>
        <rFont val="Times New Roman"/>
        <charset val="134"/>
      </rPr>
      <t>106kPa</t>
    </r>
    <r>
      <rPr>
        <sz val="10"/>
        <color rgb="FF000000"/>
        <rFont val="宋体"/>
        <charset val="134"/>
      </rPr>
      <t>；</t>
    </r>
    <r>
      <rPr>
        <sz val="10"/>
        <color rgb="FF000000"/>
        <rFont val="Times New Roman"/>
        <charset val="134"/>
      </rPr>
      <t>86kPa~106kPa</t>
    </r>
    <r>
      <rPr>
        <sz val="10"/>
        <color rgb="FF000000"/>
        <rFont val="宋体"/>
        <charset val="134"/>
      </rPr>
      <t>。</t>
    </r>
    <r>
      <rPr>
        <sz val="10"/>
        <color rgb="FF000000"/>
        <rFont val="Times New Roman"/>
        <charset val="134"/>
      </rPr>
      <t xml:space="preserve">
2.</t>
    </r>
    <r>
      <rPr>
        <sz val="10"/>
        <color rgb="FF000000"/>
        <rFont val="宋体"/>
        <charset val="134"/>
      </rPr>
      <t>工作温度要求如下：</t>
    </r>
    <r>
      <rPr>
        <sz val="10"/>
        <color rgb="FF000000"/>
        <rFont val="Times New Roman"/>
        <charset val="134"/>
      </rPr>
      <t xml:space="preserve">
a) </t>
    </r>
    <r>
      <rPr>
        <sz val="10"/>
        <color rgb="FF000000"/>
        <rFont val="宋体"/>
        <charset val="134"/>
      </rPr>
      <t>间隔层设备：</t>
    </r>
    <r>
      <rPr>
        <sz val="10"/>
        <color rgb="FF000000"/>
        <rFont val="Symbol"/>
        <charset val="134"/>
      </rPr>
      <t></t>
    </r>
    <r>
      <rPr>
        <sz val="10"/>
        <color rgb="FF000000"/>
        <rFont val="Times New Roman"/>
        <charset val="134"/>
      </rPr>
      <t>-5℃</t>
    </r>
    <r>
      <rPr>
        <sz val="10"/>
        <color rgb="FF000000"/>
        <rFont val="宋体"/>
        <charset val="134"/>
      </rPr>
      <t>～＋</t>
    </r>
    <r>
      <rPr>
        <sz val="10"/>
        <color rgb="FF000000"/>
        <rFont val="Times New Roman"/>
        <charset val="134"/>
      </rPr>
      <t>55℃</t>
    </r>
    <r>
      <rPr>
        <sz val="10"/>
        <color rgb="FF000000"/>
        <rFont val="宋体"/>
        <charset val="134"/>
      </rPr>
      <t>；</t>
    </r>
    <r>
      <rPr>
        <sz val="10"/>
        <color rgb="FF000000"/>
        <rFont val="Times New Roman"/>
        <charset val="134"/>
      </rPr>
      <t xml:space="preserve">
b) </t>
    </r>
    <r>
      <rPr>
        <sz val="10"/>
        <color rgb="FF000000"/>
        <rFont val="宋体"/>
        <charset val="134"/>
      </rPr>
      <t>站控层设备：</t>
    </r>
    <r>
      <rPr>
        <sz val="10"/>
        <color rgb="FF000000"/>
        <rFont val="Times New Roman"/>
        <charset val="134"/>
      </rPr>
      <t>-5℃</t>
    </r>
    <r>
      <rPr>
        <sz val="10"/>
        <color rgb="FF000000"/>
        <rFont val="宋体"/>
        <charset val="134"/>
      </rPr>
      <t>～＋</t>
    </r>
    <r>
      <rPr>
        <sz val="10"/>
        <color rgb="FF000000"/>
        <rFont val="Times New Roman"/>
        <charset val="134"/>
      </rPr>
      <t>45℃</t>
    </r>
    <r>
      <rPr>
        <sz val="10"/>
        <color rgb="FF000000"/>
        <rFont val="宋体"/>
        <charset val="134"/>
      </rPr>
      <t>。</t>
    </r>
    <r>
      <rPr>
        <sz val="10"/>
        <color rgb="FF000000"/>
        <rFont val="Times New Roman"/>
        <charset val="134"/>
      </rPr>
      <t xml:space="preserve">
3.</t>
    </r>
    <r>
      <rPr>
        <sz val="10"/>
        <color rgb="FF000000"/>
        <rFont val="宋体"/>
        <charset val="134"/>
      </rPr>
      <t>地调及以下调度中心端装置性能指标要求：</t>
    </r>
    <r>
      <rPr>
        <sz val="10"/>
        <color rgb="FF000000"/>
        <rFont val="Times New Roman"/>
        <charset val="134"/>
      </rPr>
      <t xml:space="preserve">
</t>
    </r>
    <r>
      <rPr>
        <sz val="10"/>
        <color rgb="FF000000"/>
        <rFont val="宋体"/>
        <charset val="134"/>
      </rPr>
      <t>最大并发加密隧道数：大于</t>
    </r>
    <r>
      <rPr>
        <sz val="10"/>
        <color rgb="FF000000"/>
        <rFont val="Times New Roman"/>
        <charset val="134"/>
      </rPr>
      <t>1024</t>
    </r>
    <r>
      <rPr>
        <sz val="10"/>
        <color rgb="FF000000"/>
        <rFont val="宋体"/>
        <charset val="134"/>
      </rPr>
      <t>条</t>
    </r>
    <r>
      <rPr>
        <sz val="10"/>
        <color rgb="FF000000"/>
        <rFont val="Times New Roman"/>
        <charset val="134"/>
      </rPr>
      <t xml:space="preserve">
100M LAN</t>
    </r>
    <r>
      <rPr>
        <sz val="10"/>
        <color rgb="FF000000"/>
        <rFont val="宋体"/>
        <charset val="134"/>
      </rPr>
      <t>环境下，加密隧道建立延迟小于</t>
    </r>
    <r>
      <rPr>
        <sz val="10"/>
        <color rgb="FF000000"/>
        <rFont val="Times New Roman"/>
        <charset val="134"/>
      </rPr>
      <t xml:space="preserve">1s
</t>
    </r>
    <r>
      <rPr>
        <sz val="10"/>
        <color rgb="FF000000"/>
        <rFont val="宋体"/>
        <charset val="134"/>
      </rPr>
      <t>明文数据包吞吐量：大于</t>
    </r>
    <r>
      <rPr>
        <sz val="10"/>
        <color rgb="FF000000"/>
        <rFont val="Times New Roman"/>
        <charset val="134"/>
      </rPr>
      <t xml:space="preserve">20Mbps </t>
    </r>
    <r>
      <rPr>
        <sz val="10"/>
        <color rgb="FF000000"/>
        <rFont val="宋体"/>
        <charset val="134"/>
      </rPr>
      <t>（</t>
    </r>
    <r>
      <rPr>
        <sz val="10"/>
        <color rgb="FF000000"/>
        <rFont val="Times New Roman"/>
        <charset val="134"/>
      </rPr>
      <t>50</t>
    </r>
    <r>
      <rPr>
        <sz val="10"/>
        <color rgb="FF000000"/>
        <rFont val="宋体"/>
        <charset val="134"/>
      </rPr>
      <t>条安全策略，</t>
    </r>
    <r>
      <rPr>
        <sz val="10"/>
        <color rgb="FF000000"/>
        <rFont val="Times New Roman"/>
        <charset val="134"/>
      </rPr>
      <t>1024</t>
    </r>
    <r>
      <rPr>
        <sz val="10"/>
        <color rgb="FF000000"/>
        <rFont val="宋体"/>
        <charset val="134"/>
      </rPr>
      <t>报文长度）</t>
    </r>
    <r>
      <rPr>
        <sz val="10"/>
        <color rgb="FF000000"/>
        <rFont val="Times New Roman"/>
        <charset val="134"/>
      </rPr>
      <t xml:space="preserve">
</t>
    </r>
    <r>
      <rPr>
        <sz val="10"/>
        <color rgb="FF000000"/>
        <rFont val="宋体"/>
        <charset val="134"/>
      </rPr>
      <t>密文数据包吞吐量：大于</t>
    </r>
    <r>
      <rPr>
        <sz val="10"/>
        <color rgb="FF000000"/>
        <rFont val="Times New Roman"/>
        <charset val="134"/>
      </rPr>
      <t xml:space="preserve">5Mbps </t>
    </r>
    <r>
      <rPr>
        <sz val="10"/>
        <color rgb="FF000000"/>
        <rFont val="宋体"/>
        <charset val="134"/>
      </rPr>
      <t>（</t>
    </r>
    <r>
      <rPr>
        <sz val="10"/>
        <color rgb="FF000000"/>
        <rFont val="Times New Roman"/>
        <charset val="134"/>
      </rPr>
      <t>10</t>
    </r>
    <r>
      <rPr>
        <sz val="10"/>
        <color rgb="FF000000"/>
        <rFont val="宋体"/>
        <charset val="134"/>
      </rPr>
      <t>条安全策略，</t>
    </r>
    <r>
      <rPr>
        <sz val="10"/>
        <color rgb="FF000000"/>
        <rFont val="Times New Roman"/>
        <charset val="134"/>
      </rPr>
      <t>1024</t>
    </r>
    <r>
      <rPr>
        <sz val="10"/>
        <color rgb="FF000000"/>
        <rFont val="宋体"/>
        <charset val="134"/>
      </rPr>
      <t>报文长度）</t>
    </r>
    <r>
      <rPr>
        <sz val="10"/>
        <color rgb="FF000000"/>
        <rFont val="Times New Roman"/>
        <charset val="134"/>
      </rPr>
      <t xml:space="preserve">
*</t>
    </r>
    <r>
      <rPr>
        <sz val="10"/>
        <color rgb="FF000000"/>
        <rFont val="宋体"/>
        <charset val="134"/>
      </rPr>
      <t>数据包转发延迟：小于</t>
    </r>
    <r>
      <rPr>
        <sz val="10"/>
        <color rgb="FF000000"/>
        <rFont val="Times New Roman"/>
        <charset val="134"/>
      </rPr>
      <t xml:space="preserve">2ms </t>
    </r>
    <r>
      <rPr>
        <sz val="10"/>
        <color rgb="FF000000"/>
        <rFont val="宋体"/>
        <charset val="134"/>
      </rPr>
      <t>（</t>
    </r>
    <r>
      <rPr>
        <sz val="10"/>
        <color rgb="FF000000"/>
        <rFont val="Times New Roman"/>
        <charset val="134"/>
      </rPr>
      <t>50</t>
    </r>
    <r>
      <rPr>
        <sz val="10"/>
        <color rgb="FF000000"/>
        <rFont val="宋体"/>
        <charset val="134"/>
      </rPr>
      <t>％密文数据包吞吐量）</t>
    </r>
    <r>
      <rPr>
        <sz val="10"/>
        <color rgb="FF000000"/>
        <rFont val="Times New Roman"/>
        <charset val="134"/>
      </rPr>
      <t xml:space="preserve">
</t>
    </r>
    <r>
      <rPr>
        <sz val="10"/>
        <color rgb="FF000000"/>
        <rFont val="宋体"/>
        <charset val="134"/>
      </rPr>
      <t>满负载数据包丢弃率：</t>
    </r>
    <r>
      <rPr>
        <sz val="10"/>
        <color rgb="FF000000"/>
        <rFont val="Times New Roman"/>
        <charset val="134"/>
      </rPr>
      <t>0
GPRS</t>
    </r>
    <r>
      <rPr>
        <sz val="10"/>
        <color rgb="FF000000"/>
        <rFont val="宋体"/>
        <charset val="134"/>
      </rPr>
      <t>无线传输设备</t>
    </r>
    <r>
      <rPr>
        <sz val="10"/>
        <color rgb="FF000000"/>
        <rFont val="Times New Roman"/>
        <charset val="134"/>
      </rPr>
      <t>1</t>
    </r>
    <r>
      <rPr>
        <sz val="10"/>
        <color rgb="FF000000"/>
        <rFont val="宋体"/>
        <charset val="134"/>
      </rPr>
      <t>套（与主站配）</t>
    </r>
    <r>
      <rPr>
        <sz val="10"/>
        <color rgb="FF000000"/>
        <rFont val="Times New Roman"/>
        <charset val="134"/>
      </rPr>
      <t xml:space="preserve">
</t>
    </r>
    <r>
      <rPr>
        <sz val="10"/>
        <color rgb="FF000000"/>
        <rFont val="宋体"/>
        <charset val="134"/>
      </rPr>
      <t>含隔离、防火墙等，含通信费</t>
    </r>
    <r>
      <rPr>
        <sz val="10"/>
        <color rgb="FF000000"/>
        <rFont val="Times New Roman"/>
        <charset val="134"/>
      </rPr>
      <t>1</t>
    </r>
    <r>
      <rPr>
        <sz val="10"/>
        <color rgb="FF000000"/>
        <rFont val="宋体"/>
        <charset val="134"/>
      </rPr>
      <t>年</t>
    </r>
  </si>
  <si>
    <r>
      <rPr>
        <sz val="10"/>
        <color theme="1"/>
        <rFont val="宋体"/>
        <charset val="134"/>
      </rPr>
      <t xml:space="preserve">光伏电站配置GPRS传输设备1台。
</t>
    </r>
    <r>
      <rPr>
        <b/>
        <sz val="10"/>
        <rFont val="宋体"/>
        <charset val="134"/>
      </rPr>
      <t>安装于远动屏内</t>
    </r>
  </si>
  <si>
    <r>
      <rPr>
        <sz val="10"/>
        <color rgb="FF000000"/>
        <rFont val="Times New Roman"/>
        <charset val="134"/>
      </rPr>
      <t>10kV</t>
    </r>
    <r>
      <rPr>
        <sz val="10"/>
        <color rgb="FF000000"/>
        <rFont val="宋体"/>
        <charset val="134"/>
      </rPr>
      <t>线路保护测控</t>
    </r>
  </si>
  <si>
    <t>1.使用环境条件：
设备储存温度： -25℃～＋70℃。
设备工作温度： -10℃～＋55℃。
大气压力：80kPa～106kPa。
相对湿度：5%～95%。
2.保护装置额定参数
额定直流电源：220V（110V）。
额定交流电流：5A。
3.10kV保护测控装置技术要求
（1）环境温度在 -10℃～＋55℃时，装置应能满足本部分所规定的精度。
（2）在雷击过电压、一次回路操作、系统故障及其他强干扰作用下，不应误动和拒动。保护装置抗电磁干扰能力应符合国标及行标相关标准。
（3）保护装置与其他装置之间的输入和输出回路，应采用光电耦合或继电器触点进行连接，不应有直接的电气联系。装置调试端口应有隔离措施。
（4）保护装置中的插件应接触可靠，并且有良好的互换性，以便检修时能迅速更换。
（5）保护装置应具有直流电源快速小开关，与保护装置安装在同一柜上。保护装置的逻辑回路应由独立的直流/直流变换器供电。直流电压消失时，保护装置不应误动，同时应有输出触点以启动告警信号。直流回路应有监视直流回路电压消失的告警信号继电器。直流电源电压在 80%～115%额定值范围内变化时，保护装置应正确工作。在直流电源恢复（包括缓慢地恢复）到 80%UN 时，直流逆变电源应能自动启动。直流电源波纹系数≤5%时，保护装置应正确工作。拉合直流电源以及插拔熔丝发生重复击穿火花时，保护装置不应误动作。直流电源回路出现各种异常情况（如短路、断线、接地等）时保护装置不应误动作。
4.线路保护测控装置1套（方向过流）</t>
  </si>
  <si>
    <t>直流充馈电屏</t>
  </si>
  <si>
    <t>1.直流系统主要技术参数要求如下：
a)交流输入额定电压：三相 380V（三相四线制）；
b)交流电源频率：50Hz；
c)输出标称电压：220VDC（220V 直流电源系统）；
d)稳流精度：≤±1%；
e)稳压精度：≤±0.5%；
f)纹波系数：≤0.5%；
g)效率：≥90%；
噪声：＜60dB（距离装置 1m 处。
2.高频开关电源模块主要技术参数要求如下：
a)交流输入额定电压：三相 380V；
b)交流输入额定频率：50Hz；
c)直流标称输出电压：220V；
d)额定输出电流：由专用部分明确；
e) 功率因数：≥0.90；
f)稳流精度：≤±1%；
g)稳压精度：≤±0.5%；
h)纹系数：≤0.5%；
i)效率：≥90%；
j)软启动时间：3s～8s；
k)高频模块并联工作时输出电流不均衡度：≤±5%（额定负载电流的 50％~100％ 范围内）；
l)高频开关电源模块应满足N+1 配置，并联运行方式，模块总数不宜小于 2 只； 每套充电装置采用两路输入交流电源输入，两路输入交流电源应具有备用电源自动投切装置。对于站用低压母线单母分段接线的，应取自两个不同段的站用电源母线；
直流高频模块应加装独立进线断路器。
3.主要配置如下：直流母线反灌纹波电压系数：≤0.5%。
高频开关电源模块：10Ax3
直流监控单元1套
降压装置1套、馈线
微机型直流系统绝缘检测装置1套
直流馈线检测模块1套</t>
  </si>
  <si>
    <t>蓄电池屏</t>
  </si>
  <si>
    <t>1.蓄电池12V 单体电池主要技术参数如下：
a)单体电池标称电压：12V；
b)单体电池浮充电电压：13.2V～13.62V（25℃时）；
c)单体电池均衡充电电压：13.80V～14.40V； 
单体电池放电终止电压：10.8V。
4.UPS 装置电源输入
a)交流输入电压：单相AC220（1±10%）V ；
b)交流输入频率：50（1±2%）Hz；
c)直流输入（220V 直流电源系统）：176V～260V；
2.主要配置如下：12V/40Ah 18只，智能电池巡检装置1套</t>
  </si>
  <si>
    <t>控制电缆</t>
  </si>
  <si>
    <r>
      <rPr>
        <sz val="9"/>
        <color theme="1"/>
        <rFont val="宋体"/>
        <charset val="134"/>
        <scheme val="minor"/>
      </rPr>
      <t>主要规格参数：</t>
    </r>
    <r>
      <rPr>
        <sz val="10"/>
        <rFont val="Times New Roman"/>
        <charset val="134"/>
      </rPr>
      <t xml:space="preserve">
1.ZR-KVVP2-22
2.</t>
    </r>
    <r>
      <rPr>
        <sz val="10"/>
        <rFont val="宋体"/>
        <charset val="134"/>
      </rPr>
      <t>工频额定电压</t>
    </r>
    <r>
      <rPr>
        <sz val="10"/>
        <rFont val="Times New Roman"/>
        <charset val="134"/>
      </rPr>
      <t>Uo/U</t>
    </r>
    <r>
      <rPr>
        <sz val="10"/>
        <rFont val="宋体"/>
        <charset val="134"/>
      </rPr>
      <t>为</t>
    </r>
    <r>
      <rPr>
        <sz val="10"/>
        <rFont val="Times New Roman"/>
        <charset val="134"/>
      </rPr>
      <t>450/750V</t>
    </r>
    <r>
      <rPr>
        <sz val="10"/>
        <rFont val="宋体"/>
        <charset val="134"/>
      </rPr>
      <t>或</t>
    </r>
    <r>
      <rPr>
        <sz val="10"/>
        <rFont val="Times New Roman"/>
        <charset val="134"/>
      </rPr>
      <t>0.6/1kV</t>
    </r>
    <r>
      <rPr>
        <sz val="10"/>
        <rFont val="宋体"/>
        <charset val="134"/>
      </rPr>
      <t>。</t>
    </r>
    <r>
      <rPr>
        <sz val="10"/>
        <rFont val="Times New Roman"/>
        <charset val="134"/>
      </rPr>
      <t xml:space="preserve"> 
3.</t>
    </r>
    <r>
      <rPr>
        <sz val="10"/>
        <rFont val="宋体"/>
        <charset val="134"/>
      </rPr>
      <t>电缆导体的允许长期</t>
    </r>
    <r>
      <rPr>
        <sz val="10"/>
        <rFont val="Times New Roman"/>
        <charset val="134"/>
      </rPr>
      <t>zui</t>
    </r>
    <r>
      <rPr>
        <sz val="10"/>
        <rFont val="宋体"/>
        <charset val="134"/>
      </rPr>
      <t>高工作温度为</t>
    </r>
    <r>
      <rPr>
        <sz val="10"/>
        <rFont val="Times New Roman"/>
        <charset val="134"/>
      </rPr>
      <t>70</t>
    </r>
    <r>
      <rPr>
        <sz val="10"/>
        <rFont val="宋体"/>
        <charset val="134"/>
      </rPr>
      <t>℃。</t>
    </r>
    <r>
      <rPr>
        <sz val="10"/>
        <rFont val="Times New Roman"/>
        <charset val="134"/>
      </rPr>
      <t xml:space="preserve"> 
4.</t>
    </r>
    <r>
      <rPr>
        <sz val="10"/>
        <rFont val="宋体"/>
        <charset val="134"/>
      </rPr>
      <t>电缆敷设时环境温度应不低于</t>
    </r>
    <r>
      <rPr>
        <sz val="10"/>
        <rFont val="Times New Roman"/>
        <charset val="134"/>
      </rPr>
      <t>0</t>
    </r>
    <r>
      <rPr>
        <sz val="10"/>
        <rFont val="宋体"/>
        <charset val="134"/>
      </rPr>
      <t>℃，若环境温低于</t>
    </r>
    <r>
      <rPr>
        <sz val="10"/>
        <rFont val="Times New Roman"/>
        <charset val="134"/>
      </rPr>
      <t>0</t>
    </r>
    <r>
      <rPr>
        <sz val="10"/>
        <rFont val="宋体"/>
        <charset val="134"/>
      </rPr>
      <t>℃时，应对电缆进行预热。</t>
    </r>
    <r>
      <rPr>
        <sz val="10"/>
        <rFont val="Times New Roman"/>
        <charset val="134"/>
      </rPr>
      <t xml:space="preserve"> 
5.</t>
    </r>
    <r>
      <rPr>
        <sz val="10"/>
        <rFont val="宋体"/>
        <charset val="134"/>
      </rPr>
      <t>电缆的推荐允许弯曲半径如下：</t>
    </r>
    <r>
      <rPr>
        <sz val="10"/>
        <rFont val="Times New Roman"/>
        <charset val="134"/>
      </rPr>
      <t xml:space="preserve"> 
</t>
    </r>
    <r>
      <rPr>
        <sz val="10"/>
        <rFont val="宋体"/>
        <charset val="134"/>
      </rPr>
      <t>无铠装电缆，应不低于电缆外径的</t>
    </r>
    <r>
      <rPr>
        <sz val="10"/>
        <rFont val="Times New Roman"/>
        <charset val="134"/>
      </rPr>
      <t>6</t>
    </r>
    <r>
      <rPr>
        <sz val="10"/>
        <rFont val="宋体"/>
        <charset val="134"/>
      </rPr>
      <t>倍；</t>
    </r>
    <r>
      <rPr>
        <sz val="10"/>
        <rFont val="Times New Roman"/>
        <charset val="134"/>
      </rPr>
      <t xml:space="preserve"> 
</t>
    </r>
    <r>
      <rPr>
        <sz val="10"/>
        <rFont val="宋体"/>
        <charset val="134"/>
      </rPr>
      <t>铠装或铜带屏蔽电缆，应不低于电缆外径的</t>
    </r>
    <r>
      <rPr>
        <sz val="10"/>
        <rFont val="Times New Roman"/>
        <charset val="134"/>
      </rPr>
      <t>12</t>
    </r>
    <r>
      <rPr>
        <sz val="10"/>
        <rFont val="宋体"/>
        <charset val="134"/>
      </rPr>
      <t>倍；</t>
    </r>
    <r>
      <rPr>
        <sz val="10"/>
        <rFont val="Times New Roman"/>
        <charset val="134"/>
      </rPr>
      <t xml:space="preserve"> 
</t>
    </r>
    <r>
      <rPr>
        <sz val="10"/>
        <rFont val="宋体"/>
        <charset val="134"/>
      </rPr>
      <t>屏蔽软电缆，应不低于电缆外径的</t>
    </r>
    <r>
      <rPr>
        <sz val="10"/>
        <rFont val="Times New Roman"/>
        <charset val="134"/>
      </rPr>
      <t>6</t>
    </r>
    <r>
      <rPr>
        <sz val="10"/>
        <rFont val="宋体"/>
        <charset val="134"/>
      </rPr>
      <t>倍。</t>
    </r>
    <r>
      <rPr>
        <sz val="10"/>
        <rFont val="Times New Roman"/>
        <charset val="134"/>
      </rPr>
      <t xml:space="preserve"> 
</t>
    </r>
    <r>
      <rPr>
        <sz val="10"/>
        <rFont val="宋体"/>
        <charset val="134"/>
      </rPr>
      <t>型号产品名称电压</t>
    </r>
    <r>
      <rPr>
        <sz val="10"/>
        <rFont val="Times New Roman"/>
        <charset val="134"/>
      </rPr>
      <t>V</t>
    </r>
    <r>
      <rPr>
        <sz val="10"/>
        <rFont val="宋体"/>
        <charset val="134"/>
      </rPr>
      <t>芯数截面</t>
    </r>
    <r>
      <rPr>
        <sz val="10"/>
        <rFont val="Times New Roman"/>
        <charset val="134"/>
      </rPr>
      <t>mm2</t>
    </r>
    <r>
      <rPr>
        <sz val="10"/>
        <rFont val="宋体"/>
        <charset val="134"/>
      </rPr>
      <t>主要适用范围</t>
    </r>
  </si>
  <si>
    <t>根据现场，按需配置</t>
  </si>
  <si>
    <r>
      <rPr>
        <sz val="9"/>
        <color theme="1"/>
        <rFont val="宋体"/>
        <charset val="134"/>
        <scheme val="minor"/>
      </rPr>
      <t>主要规格参数：</t>
    </r>
    <r>
      <rPr>
        <sz val="10"/>
        <rFont val="Times New Roman"/>
        <charset val="134"/>
      </rPr>
      <t xml:space="preserve">
1.ZR-VV-22 3X25+3X16
2.</t>
    </r>
    <r>
      <rPr>
        <sz val="10"/>
        <rFont val="宋体"/>
        <charset val="134"/>
      </rPr>
      <t>电缆导体长期工作温度：＋</t>
    </r>
    <r>
      <rPr>
        <sz val="10"/>
        <rFont val="Times New Roman"/>
        <charset val="134"/>
      </rPr>
      <t>90</t>
    </r>
    <r>
      <rPr>
        <sz val="10"/>
        <rFont val="宋体"/>
        <charset val="134"/>
      </rPr>
      <t>℃。</t>
    </r>
    <r>
      <rPr>
        <sz val="10"/>
        <rFont val="Times New Roman"/>
        <charset val="134"/>
      </rPr>
      <t xml:space="preserve">
3.</t>
    </r>
    <r>
      <rPr>
        <sz val="10"/>
        <rFont val="宋体"/>
        <charset val="134"/>
      </rPr>
      <t>弯曲半径：</t>
    </r>
    <r>
      <rPr>
        <sz val="10"/>
        <rFont val="Times New Roman"/>
        <charset val="134"/>
      </rPr>
      <t>≤ 10</t>
    </r>
    <r>
      <rPr>
        <sz val="10"/>
        <rFont val="宋体"/>
        <charset val="134"/>
      </rPr>
      <t>倍电缆外径。</t>
    </r>
    <r>
      <rPr>
        <sz val="10"/>
        <rFont val="Times New Roman"/>
        <charset val="134"/>
      </rPr>
      <t xml:space="preserve">
4.</t>
    </r>
    <r>
      <rPr>
        <sz val="10"/>
        <rFont val="宋体"/>
        <charset val="134"/>
      </rPr>
      <t>使用年限：</t>
    </r>
    <r>
      <rPr>
        <sz val="10"/>
        <rFont val="Times New Roman"/>
        <charset val="134"/>
      </rPr>
      <t>≥30</t>
    </r>
    <r>
      <rPr>
        <sz val="10"/>
        <rFont val="宋体"/>
        <charset val="134"/>
      </rPr>
      <t>年。</t>
    </r>
    <r>
      <rPr>
        <sz val="10"/>
        <rFont val="Times New Roman"/>
        <charset val="134"/>
      </rPr>
      <t xml:space="preserve"> 
5.</t>
    </r>
    <r>
      <rPr>
        <sz val="10"/>
        <rFont val="宋体"/>
        <charset val="134"/>
      </rPr>
      <t>短路时电缆导体的最高温度不超过</t>
    </r>
    <r>
      <rPr>
        <sz val="10"/>
        <rFont val="Times New Roman"/>
        <charset val="134"/>
      </rPr>
      <t xml:space="preserve"> 250</t>
    </r>
    <r>
      <rPr>
        <sz val="10"/>
        <rFont val="宋体"/>
        <charset val="134"/>
      </rPr>
      <t>℃。（持续时间</t>
    </r>
    <r>
      <rPr>
        <sz val="10"/>
        <rFont val="Times New Roman"/>
        <charset val="134"/>
      </rPr>
      <t>5s</t>
    </r>
    <r>
      <rPr>
        <sz val="10"/>
        <rFont val="宋体"/>
        <charset val="134"/>
      </rPr>
      <t>）</t>
    </r>
    <r>
      <rPr>
        <sz val="10"/>
        <rFont val="Times New Roman"/>
        <charset val="134"/>
      </rPr>
      <t xml:space="preserve">
6.</t>
    </r>
    <r>
      <rPr>
        <sz val="10"/>
        <rFont val="宋体"/>
        <charset val="134"/>
      </rPr>
      <t>短路时间不超过</t>
    </r>
    <r>
      <rPr>
        <sz val="10"/>
        <rFont val="Times New Roman"/>
        <charset val="134"/>
      </rPr>
      <t xml:space="preserve"> 5s</t>
    </r>
    <r>
      <rPr>
        <sz val="10"/>
        <rFont val="宋体"/>
        <charset val="134"/>
      </rPr>
      <t>。</t>
    </r>
  </si>
  <si>
    <t>接地导线</t>
  </si>
  <si>
    <r>
      <rPr>
        <sz val="10"/>
        <rFont val="Times New Roman"/>
        <charset val="134"/>
      </rPr>
      <t>1.</t>
    </r>
    <r>
      <rPr>
        <sz val="10"/>
        <rFont val="宋体"/>
        <charset val="134"/>
      </rPr>
      <t>电源线线芯</t>
    </r>
    <r>
      <rPr>
        <sz val="10"/>
        <rFont val="Times New Roman"/>
        <charset val="134"/>
      </rPr>
      <t xml:space="preserve"> :</t>
    </r>
    <r>
      <rPr>
        <sz val="10"/>
        <rFont val="宋体"/>
        <charset val="134"/>
      </rPr>
      <t>无氧铜线芯</t>
    </r>
    <r>
      <rPr>
        <sz val="10"/>
        <rFont val="Times New Roman"/>
        <charset val="134"/>
      </rPr>
      <t>50mm2</t>
    </r>
  </si>
  <si>
    <t>接地铜排</t>
  </si>
  <si>
    <r>
      <rPr>
        <sz val="10"/>
        <rFont val="宋体"/>
        <charset val="134"/>
      </rPr>
      <t>铜牌规格≥</t>
    </r>
    <r>
      <rPr>
        <sz val="10"/>
        <rFont val="Times New Roman"/>
        <charset val="134"/>
      </rPr>
      <t>30×4</t>
    </r>
  </si>
  <si>
    <t>三相表</t>
  </si>
  <si>
    <t>1.关口计量表需满足国网要求。
2.0.5S级1.5（6）A，双485接口
3.只计安装费</t>
  </si>
  <si>
    <t>主副表、关口表（双向计量表），只计安装费。</t>
  </si>
  <si>
    <t>10kV高压组合互感器</t>
  </si>
  <si>
    <t>1.电压互感器变比10000/100
2.电压互感器准确度等级0.2
3.电流互感器变比40/5
2.电流互感器准确度等级0.2S</t>
  </si>
  <si>
    <t>高压组合互感器支架</t>
  </si>
  <si>
    <t>与10kV高压组合互感器配套，柱上安装</t>
  </si>
  <si>
    <t>采集器</t>
  </si>
  <si>
    <t>1.工作电源：220V/380V
2.额定频率：50Hz
3.耐热阻燃温度：底座、上盖、端盖650±10℃
4.非通信状态总功耗：有功功率≤3W视在功率≤5VA
5.时钟电池：锂电池，容量≥1200mAh，寿命（断电）≥5年
6.远方通信模块：通信协议Q/GDW376.2-2009
7.对时误差：≤5S
8.走时误差：＜1S/d
9.存储：64kb
10.平均无故障工作时间（MTBF）：≥7.6×104h</t>
  </si>
  <si>
    <t>计量箱</t>
  </si>
  <si>
    <t>2表位带互感器计量箱</t>
  </si>
  <si>
    <t>计量箱安装抱箍</t>
  </si>
  <si>
    <t>与2表位带互感器计量箱配套，柱上安装</t>
  </si>
  <si>
    <t>电度表屏</t>
  </si>
  <si>
    <r>
      <rPr>
        <sz val="10"/>
        <color rgb="FF000000"/>
        <rFont val="Times New Roman"/>
        <charset val="134"/>
      </rPr>
      <t>0.5S</t>
    </r>
    <r>
      <rPr>
        <sz val="10"/>
        <color rgb="FF000000"/>
        <rFont val="宋体"/>
        <charset val="134"/>
      </rPr>
      <t>级三相四线电能表（考核）</t>
    </r>
    <r>
      <rPr>
        <sz val="10"/>
        <color rgb="FF000000"/>
        <rFont val="Times New Roman"/>
        <charset val="134"/>
      </rPr>
      <t>1</t>
    </r>
    <r>
      <rPr>
        <sz val="10"/>
        <color rgb="FF000000"/>
        <rFont val="宋体"/>
        <charset val="134"/>
      </rPr>
      <t>块</t>
    </r>
    <r>
      <rPr>
        <sz val="10"/>
        <color rgb="FF000000"/>
        <rFont val="Times New Roman"/>
        <charset val="134"/>
      </rPr>
      <t xml:space="preserve">
</t>
    </r>
    <r>
      <rPr>
        <sz val="10"/>
        <color rgb="FF000000"/>
        <rFont val="宋体"/>
        <charset val="134"/>
      </rPr>
      <t>电能量采集终端（服务器）</t>
    </r>
    <r>
      <rPr>
        <sz val="10"/>
        <color rgb="FF000000"/>
        <rFont val="Times New Roman"/>
        <charset val="134"/>
      </rPr>
      <t>1</t>
    </r>
    <r>
      <rPr>
        <sz val="10"/>
        <color rgb="FF000000"/>
        <rFont val="宋体"/>
        <charset val="134"/>
      </rPr>
      <t>套</t>
    </r>
    <r>
      <rPr>
        <sz val="10"/>
        <color rgb="FF000000"/>
        <rFont val="Times New Roman"/>
        <charset val="134"/>
      </rPr>
      <t xml:space="preserve">
</t>
    </r>
    <r>
      <rPr>
        <sz val="10"/>
        <color rgb="FF000000"/>
        <rFont val="宋体"/>
        <charset val="134"/>
      </rPr>
      <t>电能质量在线监测装置</t>
    </r>
    <r>
      <rPr>
        <sz val="10"/>
        <color rgb="FF000000"/>
        <rFont val="Times New Roman"/>
        <charset val="134"/>
      </rPr>
      <t>1</t>
    </r>
    <r>
      <rPr>
        <sz val="10"/>
        <color rgb="FF000000"/>
        <rFont val="宋体"/>
        <charset val="134"/>
      </rPr>
      <t>套</t>
    </r>
  </si>
  <si>
    <t>考核点</t>
  </si>
  <si>
    <t>安全自动装置屏</t>
  </si>
  <si>
    <t>1.使用环境条件
设备储存温度： -40℃～＋70℃。
设备工作温度： -40℃～＋55℃。
2.配置情况：故障解列装置（防孤岛保护，频率电压异常紧急控制）</t>
  </si>
  <si>
    <t>预制舱</t>
  </si>
  <si>
    <t>1.总体要求
户外运行，要求抗冲击能力强，防盗、防破坏能力强；防腐能力强，C5环境下保证20年不生锈；外形美观、大方、协调；密封舱体，防尘、防潮、防凝露；体积小巧，结构紧凑。
2.预制舱性能整体要求
预制舱舱体应保证足够的机械强度和刚度。在起吊、运输和安装时不会变形或损伤，不会因起吊运输对舱体内设备造成的影响；具备良好的抗震性能和抗风性能。
预制舱整体防护等级IP65（通风结构处IP43以上），具备防尘、防潮、防凝露的效果。
预制舱内火灾探测及报警系统的设计和消防控制设备及其功能符合现行国家标准GB 50116-2014《火灾自动报警系统设计规范》等相关标准的要求。
预制舱的接地系统符合 GB/T 50065-2011《交流电气装置的接地设计规范》等相关标准的要求。
预制舱内的照明设计应符合DL/T 5390-2014 《发电厂和变电站照明设计技术规定》等相关标准的要求。
预制舱内的通风设计应符合DL/T 5035-2019 《火力发电厂采暖通风与空气调节设计技术规程》、GB 50229-2019《火力发电厂与变电站设计防火标准》等相关标准的要求。
3. 一次、二次接入系统技术要求
光伏电站应满足电力系统电压调节的需要，配置无功电压调节系统。通讯电缆、电力电缆必须采用阻燃电缆，需满足国家或行业技术标准规范。本项目应在并网点装设电能质量在线监测装置。</t>
  </si>
  <si>
    <t>座</t>
  </si>
  <si>
    <t>可与箱变集成布置</t>
  </si>
  <si>
    <t>预制舱基础</t>
  </si>
  <si>
    <t>预制舱混凝土基础，尺寸与预制舱尺寸配套。</t>
  </si>
  <si>
    <t>地调远动</t>
  </si>
  <si>
    <t>地调</t>
  </si>
  <si>
    <t>计费系统接口及数据库软件修改，调度接口配合</t>
  </si>
  <si>
    <t>EMS系统数据库、画面修改</t>
  </si>
  <si>
    <t>GPRS系统扩容</t>
  </si>
  <si>
    <t>系统变电站</t>
  </si>
  <si>
    <t>后台数据库、画面修改</t>
  </si>
  <si>
    <t>系统侧</t>
  </si>
  <si>
    <r>
      <rPr>
        <sz val="10"/>
        <color indexed="8"/>
        <rFont val="Times New Roman"/>
        <charset val="134"/>
      </rPr>
      <t>GPRS</t>
    </r>
    <r>
      <rPr>
        <sz val="10"/>
        <color indexed="8"/>
        <rFont val="宋体"/>
        <charset val="134"/>
      </rPr>
      <t>无线传输设备</t>
    </r>
    <r>
      <rPr>
        <sz val="10"/>
        <color indexed="8"/>
        <rFont val="Times New Roman"/>
        <charset val="134"/>
      </rPr>
      <t>1</t>
    </r>
    <r>
      <rPr>
        <sz val="10"/>
        <color indexed="8"/>
        <rFont val="宋体"/>
        <charset val="134"/>
      </rPr>
      <t>套（与主站配）</t>
    </r>
    <r>
      <rPr>
        <sz val="10"/>
        <color indexed="8"/>
        <rFont val="Times New Roman"/>
        <charset val="134"/>
      </rPr>
      <t xml:space="preserve">
</t>
    </r>
    <r>
      <rPr>
        <sz val="10"/>
        <color indexed="8"/>
        <rFont val="宋体"/>
        <charset val="134"/>
      </rPr>
      <t>含隔离、防火墙等</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</si>
</sst>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00_ "/>
  </numFmts>
  <fonts count="51">
    <font>
      <sz val="11"/>
      <color theme="1"/>
      <name val="宋体"/>
      <charset val="134"/>
      <scheme val="minor"/>
    </font>
    <font>
      <sz val="10"/>
      <color theme="1"/>
      <name val="宋体"/>
      <charset val="134"/>
      <scheme val="minor"/>
    </font>
    <font>
      <b/>
      <u/>
      <sz val="12"/>
      <color theme="1"/>
      <name val="宋体"/>
      <charset val="134"/>
      <scheme val="minor"/>
    </font>
    <font>
      <b/>
      <sz val="12"/>
      <color theme="1"/>
      <name val="宋体"/>
      <charset val="134"/>
      <scheme val="minor"/>
    </font>
    <font>
      <b/>
      <sz val="10"/>
      <color theme="1"/>
      <name val="宋体"/>
      <charset val="134"/>
    </font>
    <font>
      <b/>
      <sz val="11"/>
      <color theme="1"/>
      <name val="宋体"/>
      <charset val="134"/>
      <scheme val="minor"/>
    </font>
    <font>
      <b/>
      <sz val="10"/>
      <color theme="1"/>
      <name val="宋体"/>
      <charset val="134"/>
      <scheme val="minor"/>
    </font>
    <font>
      <sz val="10"/>
      <color indexed="0"/>
      <name val="Times New Roman"/>
      <charset val="134"/>
    </font>
    <font>
      <sz val="10"/>
      <color indexed="0"/>
      <name val="宋体"/>
      <charset val="134"/>
    </font>
    <font>
      <sz val="9"/>
      <color theme="1"/>
      <name val="宋体"/>
      <charset val="134"/>
      <scheme val="minor"/>
    </font>
    <font>
      <sz val="10"/>
      <color rgb="FF000000"/>
      <name val="宋体"/>
      <charset val="134"/>
    </font>
    <font>
      <sz val="10"/>
      <name val="宋体"/>
      <charset val="134"/>
    </font>
    <font>
      <sz val="10"/>
      <color rgb="FF000000"/>
      <name val="Times New Roman"/>
      <charset val="134"/>
    </font>
    <font>
      <b/>
      <sz val="10"/>
      <color theme="1"/>
      <name val="Times New Roman"/>
      <charset val="134"/>
    </font>
    <font>
      <sz val="10"/>
      <color theme="1"/>
      <name val="宋体"/>
      <charset val="134"/>
    </font>
    <font>
      <sz val="10"/>
      <color theme="1"/>
      <name val="Times New Roman"/>
      <charset val="134"/>
    </font>
    <font>
      <sz val="10"/>
      <name val="Times New Roman"/>
      <charset val="134"/>
    </font>
    <font>
      <sz val="10"/>
      <color indexed="8"/>
      <name val="宋体"/>
      <charset val="134"/>
    </font>
    <font>
      <sz val="10"/>
      <color indexed="8"/>
      <name val="Times New Roman"/>
      <charset val="134"/>
    </font>
    <font>
      <sz val="11"/>
      <color rgb="FF000000"/>
      <name val="宋体"/>
      <charset val="134"/>
    </font>
    <font>
      <sz val="11"/>
      <name val="宋体"/>
      <charset val="134"/>
    </font>
    <font>
      <sz val="11"/>
      <name val="宋体"/>
      <charset val="134"/>
      <scheme val="minor"/>
    </font>
    <font>
      <b/>
      <sz val="11"/>
      <color theme="1"/>
      <name val="宋体"/>
      <charset val="134"/>
    </font>
    <font>
      <b/>
      <sz val="10"/>
      <color rgb="FF000000"/>
      <name val="宋体"/>
      <charset val="134"/>
    </font>
    <font>
      <sz val="12"/>
      <name val="宋体"/>
      <charset val="134"/>
    </font>
    <font>
      <sz val="14"/>
      <name val="宋体"/>
      <charset val="134"/>
    </font>
    <font>
      <sz val="16"/>
      <name val="宋体"/>
      <charset val="134"/>
    </font>
    <font>
      <b/>
      <sz val="2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Symbol"/>
      <charset val="134"/>
    </font>
    <font>
      <sz val="10"/>
      <color rgb="FF000000"/>
      <name val="Symbol"/>
      <charset val="134"/>
    </font>
    <font>
      <b/>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45066682943"/>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1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5" fillId="0" borderId="0" applyNumberFormat="0" applyFill="0" applyBorder="0" applyAlignment="0" applyProtection="0">
      <alignment vertical="center"/>
    </xf>
    <xf numFmtId="0" fontId="36" fillId="4" borderId="15" applyNumberFormat="0" applyAlignment="0" applyProtection="0">
      <alignment vertical="center"/>
    </xf>
    <xf numFmtId="0" fontId="37" fillId="5" borderId="16" applyNumberFormat="0" applyAlignment="0" applyProtection="0">
      <alignment vertical="center"/>
    </xf>
    <xf numFmtId="0" fontId="38" fillId="5" borderId="15" applyNumberFormat="0" applyAlignment="0" applyProtection="0">
      <alignment vertical="center"/>
    </xf>
    <xf numFmtId="0" fontId="39" fillId="6" borderId="17" applyNumberFormat="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cellStyleXfs>
  <cellXfs count="11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1" xfId="48" applyFont="1" applyFill="1" applyBorder="1" applyAlignment="1">
      <alignment horizontal="center" vertical="center" wrapText="1"/>
    </xf>
    <xf numFmtId="0" fontId="8" fillId="0" borderId="1" xfId="48" applyFont="1" applyFill="1" applyBorder="1" applyAlignment="1">
      <alignment horizontal="center" vertical="center" wrapText="1"/>
    </xf>
    <xf numFmtId="0" fontId="9" fillId="0" borderId="1" xfId="0" applyFont="1" applyFill="1" applyBorder="1" applyAlignment="1">
      <alignment horizontal="left" vertical="top" wrapText="1"/>
    </xf>
    <xf numFmtId="176" fontId="10" fillId="2"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48" applyFont="1" applyFill="1" applyBorder="1" applyAlignment="1">
      <alignment horizontal="left" vertical="center" wrapText="1"/>
    </xf>
    <xf numFmtId="0" fontId="7" fillId="0" borderId="2" xfId="48"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xf>
    <xf numFmtId="0" fontId="16" fillId="0" borderId="1" xfId="0" applyFont="1" applyFill="1" applyBorder="1" applyAlignment="1">
      <alignment horizontal="left"/>
    </xf>
    <xf numFmtId="0" fontId="11"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1"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4" xfId="0" applyFont="1" applyFill="1" applyBorder="1" applyAlignment="1">
      <alignment horizontal="center" vertical="center"/>
    </xf>
    <xf numFmtId="0" fontId="16" fillId="0" borderId="4" xfId="0" applyNumberFormat="1"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5" xfId="0" applyFont="1" applyFill="1" applyBorder="1" applyAlignment="1">
      <alignment horizontal="left" vertical="center" wrapText="1"/>
    </xf>
    <xf numFmtId="49" fontId="17" fillId="0" borderId="5"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7" fillId="0" borderId="1" xfId="48" applyFont="1" applyFill="1" applyBorder="1" applyAlignment="1">
      <alignment horizontal="center" vertical="center" wrapText="1"/>
    </xf>
    <xf numFmtId="0" fontId="17" fillId="0" borderId="1" xfId="48" applyFont="1" applyFill="1" applyBorder="1" applyAlignment="1">
      <alignment horizontal="left" vertical="center" wrapText="1"/>
    </xf>
    <xf numFmtId="0" fontId="17"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0"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6" xfId="0" applyFont="1" applyFill="1" applyBorder="1" applyAlignment="1">
      <alignment horizontal="center" vertical="center"/>
    </xf>
    <xf numFmtId="0" fontId="18" fillId="0" borderId="6" xfId="0" applyFont="1"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0"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0" fillId="0"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horizontal="left" vertical="center" wrapText="1"/>
    </xf>
    <xf numFmtId="176" fontId="19" fillId="2" borderId="6" xfId="0" applyNumberFormat="1"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176" fontId="19" fillId="2" borderId="7"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176" fontId="19" fillId="2" borderId="5" xfId="0" applyNumberFormat="1" applyFont="1" applyFill="1" applyBorder="1" applyAlignment="1">
      <alignment horizontal="center" vertical="center"/>
    </xf>
    <xf numFmtId="0" fontId="0" fillId="0" borderId="1" xfId="0" applyFont="1" applyFill="1" applyBorder="1" applyAlignment="1">
      <alignment horizontal="left" vertical="top" wrapText="1"/>
    </xf>
    <xf numFmtId="176" fontId="19" fillId="2" borderId="1" xfId="0" applyNumberFormat="1" applyFont="1" applyFill="1" applyBorder="1" applyAlignment="1">
      <alignment horizontal="right" vertical="center"/>
    </xf>
    <xf numFmtId="0" fontId="20"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lignment vertical="center"/>
    </xf>
    <xf numFmtId="176" fontId="0" fillId="0" borderId="1" xfId="0" applyNumberFormat="1" applyFont="1" applyBorder="1">
      <alignment vertical="center"/>
    </xf>
    <xf numFmtId="0" fontId="0" fillId="0" borderId="8" xfId="0" applyFont="1" applyBorder="1" applyAlignment="1">
      <alignment horizontal="left" vertical="center" wrapText="1"/>
    </xf>
    <xf numFmtId="0" fontId="2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pplyAlignment="1">
      <alignment horizontal="center" vertical="center" wrapText="1"/>
    </xf>
    <xf numFmtId="0" fontId="23" fillId="2" borderId="9" xfId="0" applyFont="1" applyFill="1" applyBorder="1" applyAlignment="1">
      <alignment horizontal="center" vertical="center"/>
    </xf>
    <xf numFmtId="0" fontId="23" fillId="2" borderId="10" xfId="0" applyFont="1" applyFill="1" applyBorder="1" applyAlignment="1">
      <alignment horizontal="center" vertical="center"/>
    </xf>
    <xf numFmtId="177" fontId="23" fillId="2" borderId="9" xfId="0" applyNumberFormat="1" applyFont="1" applyFill="1" applyBorder="1" applyAlignment="1">
      <alignment horizontal="center" vertical="center"/>
    </xf>
    <xf numFmtId="177" fontId="23" fillId="2" borderId="10" xfId="0" applyNumberFormat="1" applyFont="1" applyFill="1" applyBorder="1" applyAlignment="1">
      <alignment horizontal="center" vertical="center"/>
    </xf>
    <xf numFmtId="0" fontId="23" fillId="2" borderId="11" xfId="0" applyFont="1" applyFill="1" applyBorder="1" applyAlignment="1">
      <alignment horizontal="center" vertical="center"/>
    </xf>
    <xf numFmtId="177" fontId="23" fillId="2" borderId="11" xfId="0" applyNumberFormat="1" applyFont="1" applyFill="1" applyBorder="1" applyAlignment="1">
      <alignment horizontal="center" vertical="center"/>
    </xf>
    <xf numFmtId="0" fontId="10" fillId="2" borderId="9" xfId="0" applyFont="1" applyFill="1" applyBorder="1" applyAlignment="1">
      <alignment horizontal="center" vertical="center"/>
    </xf>
    <xf numFmtId="0" fontId="10" fillId="2" borderId="9" xfId="0" applyFont="1" applyFill="1" applyBorder="1" applyAlignment="1">
      <alignment horizontal="left" vertical="center" wrapText="1"/>
    </xf>
    <xf numFmtId="49" fontId="10" fillId="2" borderId="9" xfId="0" applyNumberFormat="1" applyFont="1" applyFill="1" applyBorder="1" applyAlignment="1">
      <alignment horizontal="center" vertical="center" wrapText="1"/>
    </xf>
    <xf numFmtId="176" fontId="10" fillId="2" borderId="9" xfId="0" applyNumberFormat="1" applyFont="1" applyFill="1" applyBorder="1" applyAlignment="1">
      <alignment horizontal="right" vertical="center"/>
    </xf>
    <xf numFmtId="49" fontId="10" fillId="0" borderId="9" xfId="0" applyNumberFormat="1" applyFont="1" applyFill="1" applyBorder="1" applyAlignment="1">
      <alignment horizontal="center" vertical="center" wrapText="1"/>
    </xf>
    <xf numFmtId="176" fontId="10" fillId="0" borderId="9" xfId="0" applyNumberFormat="1" applyFont="1" applyFill="1" applyBorder="1" applyAlignment="1">
      <alignment horizontal="right" vertical="center"/>
    </xf>
    <xf numFmtId="0" fontId="10" fillId="2" borderId="10" xfId="0" applyFont="1" applyFill="1" applyBorder="1" applyAlignment="1">
      <alignment horizontal="center" vertical="center"/>
    </xf>
    <xf numFmtId="0" fontId="10" fillId="2" borderId="10" xfId="0" applyFont="1" applyFill="1" applyBorder="1" applyAlignment="1">
      <alignment horizontal="left" vertical="center" wrapText="1"/>
    </xf>
    <xf numFmtId="176" fontId="10" fillId="2" borderId="10" xfId="0" applyNumberFormat="1" applyFont="1" applyFill="1" applyBorder="1" applyAlignment="1">
      <alignment horizontal="right" vertical="center"/>
    </xf>
    <xf numFmtId="0" fontId="0" fillId="0" borderId="1" xfId="0" applyBorder="1">
      <alignment vertical="center"/>
    </xf>
    <xf numFmtId="0" fontId="0" fillId="0" borderId="1" xfId="0" applyFont="1" applyBorder="1" applyAlignment="1">
      <alignment horizontal="center" vertical="center"/>
    </xf>
    <xf numFmtId="0" fontId="0" fillId="0" borderId="2" xfId="0" applyBorder="1">
      <alignment vertical="center"/>
    </xf>
    <xf numFmtId="176" fontId="0" fillId="0" borderId="0" xfId="0" applyNumberFormat="1">
      <alignment vertical="center"/>
    </xf>
    <xf numFmtId="177" fontId="0" fillId="0" borderId="0" xfId="0" applyNumberFormat="1">
      <alignment vertical="center"/>
    </xf>
    <xf numFmtId="0" fontId="24" fillId="0" borderId="0" xfId="0" applyFont="1" applyFill="1" applyBorder="1" applyAlignment="1">
      <alignment vertical="center"/>
    </xf>
    <xf numFmtId="0" fontId="25"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7" fillId="0" borderId="0" xfId="0" applyFont="1" applyFill="1" applyAlignment="1">
      <alignment horizontal="center" vertical="center" wrapText="1"/>
    </xf>
    <xf numFmtId="0" fontId="27"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57" fontId="26" fillId="0" borderId="0" xfId="0" applyNumberFormat="1" applyFont="1" applyFill="1" applyBorder="1" applyAlignment="1">
      <alignment horizontal="center" vertical="center"/>
    </xf>
    <xf numFmtId="0" fontId="26" fillId="0" borderId="0"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7"/>
  <sheetViews>
    <sheetView workbookViewId="0">
      <selection activeCell="A8" sqref="A8:M8"/>
    </sheetView>
  </sheetViews>
  <sheetFormatPr defaultColWidth="9" defaultRowHeight="14.25"/>
  <cols>
    <col min="1" max="16384" width="9" style="110"/>
  </cols>
  <sheetData>
    <row r="1" ht="18.75" spans="1:13">
      <c r="A1" s="111" t="s">
        <v>0</v>
      </c>
      <c r="B1" s="111"/>
      <c r="C1" s="111"/>
      <c r="D1" s="111"/>
      <c r="E1" s="111"/>
      <c r="F1" s="111"/>
      <c r="G1" s="111"/>
      <c r="H1" s="111"/>
      <c r="I1" s="111"/>
      <c r="J1" s="111"/>
      <c r="K1" s="111"/>
      <c r="L1" s="111"/>
      <c r="M1" s="111"/>
    </row>
    <row r="2" ht="20.25" spans="1:13">
      <c r="A2" s="112"/>
      <c r="B2" s="112"/>
      <c r="C2" s="112"/>
      <c r="D2" s="112"/>
      <c r="E2" s="112"/>
      <c r="F2" s="112"/>
      <c r="G2" s="112"/>
      <c r="H2" s="112"/>
      <c r="I2" s="112"/>
      <c r="J2" s="112"/>
      <c r="K2" s="112"/>
      <c r="L2" s="112"/>
      <c r="M2" s="112"/>
    </row>
    <row r="3" ht="33.75" spans="1:13">
      <c r="A3" s="113" t="s">
        <v>1</v>
      </c>
      <c r="B3" s="113"/>
      <c r="C3" s="113"/>
      <c r="D3" s="113"/>
      <c r="E3" s="113"/>
      <c r="F3" s="113"/>
      <c r="G3" s="113"/>
      <c r="H3" s="113"/>
      <c r="I3" s="113"/>
      <c r="J3" s="113"/>
      <c r="K3" s="113"/>
      <c r="L3" s="113"/>
      <c r="M3" s="113"/>
    </row>
    <row r="4" ht="33.75" spans="1:13">
      <c r="A4" s="113"/>
      <c r="B4" s="113"/>
      <c r="C4" s="113"/>
      <c r="D4" s="113"/>
      <c r="E4" s="113"/>
      <c r="F4" s="113"/>
      <c r="G4" s="113"/>
      <c r="H4" s="113"/>
      <c r="I4" s="113"/>
      <c r="J4" s="113"/>
      <c r="K4" s="113"/>
      <c r="L4" s="113"/>
      <c r="M4" s="113"/>
    </row>
    <row r="5" ht="33.75" spans="1:13">
      <c r="A5" s="114" t="s">
        <v>2</v>
      </c>
      <c r="B5" s="114"/>
      <c r="C5" s="114"/>
      <c r="D5" s="114"/>
      <c r="E5" s="114"/>
      <c r="F5" s="114"/>
      <c r="G5" s="114"/>
      <c r="H5" s="114"/>
      <c r="I5" s="114"/>
      <c r="J5" s="114"/>
      <c r="K5" s="114"/>
      <c r="L5" s="114"/>
      <c r="M5" s="114"/>
    </row>
    <row r="6" ht="20.25" spans="1:13">
      <c r="A6" s="112"/>
      <c r="B6" s="112"/>
      <c r="C6" s="112"/>
      <c r="D6" s="112"/>
      <c r="E6" s="112"/>
      <c r="F6" s="112"/>
      <c r="G6" s="112"/>
      <c r="H6" s="112"/>
      <c r="I6" s="112"/>
      <c r="J6" s="112"/>
      <c r="K6" s="112"/>
      <c r="L6" s="112"/>
      <c r="M6" s="112"/>
    </row>
    <row r="7" ht="20.25" spans="1:13">
      <c r="A7" s="112"/>
      <c r="B7" s="112"/>
      <c r="C7" s="112"/>
      <c r="D7" s="112"/>
      <c r="E7" s="112"/>
      <c r="F7" s="112"/>
      <c r="G7" s="112"/>
      <c r="H7" s="112"/>
      <c r="I7" s="112"/>
      <c r="J7" s="112"/>
      <c r="K7" s="112"/>
      <c r="L7" s="112"/>
      <c r="M7" s="112"/>
    </row>
    <row r="8" ht="20.25" spans="1:13">
      <c r="A8" s="112"/>
      <c r="B8" s="112"/>
      <c r="C8" s="112"/>
      <c r="D8" s="112"/>
      <c r="E8" s="112"/>
      <c r="F8" s="112"/>
      <c r="G8" s="112"/>
      <c r="H8" s="112"/>
      <c r="I8" s="112"/>
      <c r="J8" s="112"/>
      <c r="K8" s="112"/>
      <c r="L8" s="112"/>
      <c r="M8" s="112"/>
    </row>
    <row r="9" ht="33.75" spans="1:13">
      <c r="A9" s="114" t="s">
        <v>3</v>
      </c>
      <c r="B9" s="114"/>
      <c r="C9" s="114"/>
      <c r="D9" s="114"/>
      <c r="E9" s="114"/>
      <c r="F9" s="114"/>
      <c r="G9" s="114"/>
      <c r="H9" s="114"/>
      <c r="I9" s="114"/>
      <c r="J9" s="114"/>
      <c r="K9" s="114"/>
      <c r="L9" s="114"/>
      <c r="M9" s="114"/>
    </row>
    <row r="10" ht="20.25" spans="1:13">
      <c r="A10" s="112"/>
      <c r="B10" s="112"/>
      <c r="C10" s="112"/>
      <c r="D10" s="112"/>
      <c r="E10" s="112"/>
      <c r="F10" s="112"/>
      <c r="G10" s="112"/>
      <c r="H10" s="112"/>
      <c r="I10" s="112"/>
      <c r="J10" s="112"/>
      <c r="K10" s="112"/>
      <c r="L10" s="112"/>
      <c r="M10" s="112"/>
    </row>
    <row r="11" ht="20.25" spans="1:13">
      <c r="A11" s="112"/>
      <c r="B11" s="112"/>
      <c r="C11" s="112"/>
      <c r="D11" s="112"/>
      <c r="E11" s="112"/>
      <c r="F11" s="112"/>
      <c r="G11" s="112"/>
      <c r="H11" s="112"/>
      <c r="I11" s="112"/>
      <c r="J11" s="112"/>
      <c r="K11" s="112"/>
      <c r="L11" s="112"/>
      <c r="M11" s="112"/>
    </row>
    <row r="12" ht="20.25" spans="1:13">
      <c r="A12" s="115"/>
      <c r="B12" s="112"/>
      <c r="C12" s="112"/>
      <c r="D12" s="112"/>
      <c r="E12" s="112"/>
      <c r="F12" s="112"/>
      <c r="G12" s="112"/>
      <c r="H12" s="112"/>
      <c r="I12" s="112"/>
      <c r="J12" s="112"/>
      <c r="K12" s="112"/>
      <c r="L12" s="112"/>
      <c r="M12" s="112"/>
    </row>
    <row r="13" ht="20.25" spans="1:13">
      <c r="A13" s="112"/>
      <c r="B13" s="112"/>
      <c r="C13" s="112"/>
      <c r="D13" s="112"/>
      <c r="E13" s="112"/>
      <c r="F13" s="112"/>
      <c r="G13" s="112"/>
      <c r="H13" s="112"/>
      <c r="I13" s="112"/>
      <c r="J13" s="112"/>
      <c r="K13" s="112"/>
      <c r="L13" s="112"/>
      <c r="M13" s="112"/>
    </row>
    <row r="14" ht="20.25" spans="1:13">
      <c r="A14" s="115"/>
      <c r="B14" s="112"/>
      <c r="C14" s="112"/>
      <c r="D14" s="112"/>
      <c r="E14" s="112"/>
      <c r="F14" s="112"/>
      <c r="G14" s="112"/>
      <c r="H14" s="112"/>
      <c r="I14" s="112"/>
      <c r="J14" s="112"/>
      <c r="K14" s="112"/>
      <c r="L14" s="112"/>
      <c r="M14" s="112"/>
    </row>
    <row r="15" ht="20.25" spans="1:13">
      <c r="A15" s="112"/>
      <c r="B15" s="112"/>
      <c r="C15" s="112"/>
      <c r="D15" s="112"/>
      <c r="E15" s="112"/>
      <c r="F15" s="112"/>
      <c r="G15" s="112"/>
      <c r="H15" s="112"/>
      <c r="I15" s="112"/>
      <c r="J15" s="112"/>
      <c r="K15" s="112"/>
      <c r="L15" s="112"/>
      <c r="M15" s="112"/>
    </row>
    <row r="16" ht="20.25" spans="1:13">
      <c r="A16" s="112"/>
      <c r="B16" s="112"/>
      <c r="C16" s="112"/>
      <c r="D16" s="112"/>
      <c r="E16" s="112"/>
      <c r="F16" s="112"/>
      <c r="G16" s="112"/>
      <c r="H16" s="112"/>
      <c r="I16" s="112"/>
      <c r="J16" s="112"/>
      <c r="K16" s="112"/>
      <c r="L16" s="112"/>
      <c r="M16" s="112"/>
    </row>
    <row r="17" ht="20.25" spans="1:13">
      <c r="A17" s="116">
        <v>45552</v>
      </c>
      <c r="B17" s="112"/>
      <c r="C17" s="112"/>
      <c r="D17" s="112"/>
      <c r="E17" s="112"/>
      <c r="F17" s="112"/>
      <c r="G17" s="112"/>
      <c r="H17" s="112"/>
      <c r="I17" s="112"/>
      <c r="J17" s="112"/>
      <c r="K17" s="112"/>
      <c r="L17" s="112"/>
      <c r="M17" s="112"/>
    </row>
    <row r="18" ht="20.25" spans="1:13">
      <c r="A18" s="116"/>
      <c r="B18" s="112"/>
      <c r="C18" s="112"/>
      <c r="D18" s="112"/>
      <c r="E18" s="112"/>
      <c r="F18" s="112"/>
      <c r="G18" s="112"/>
      <c r="H18" s="112"/>
      <c r="I18" s="112"/>
      <c r="J18" s="112"/>
      <c r="K18" s="112"/>
      <c r="L18" s="112"/>
      <c r="M18" s="112"/>
    </row>
    <row r="19" ht="20.25" spans="1:13">
      <c r="A19" s="112"/>
      <c r="B19" s="112"/>
      <c r="C19" s="112"/>
      <c r="D19" s="112"/>
      <c r="E19" s="112"/>
      <c r="F19" s="112"/>
      <c r="G19" s="112"/>
      <c r="H19" s="112"/>
      <c r="I19" s="112"/>
      <c r="J19" s="112"/>
      <c r="K19" s="112"/>
      <c r="L19" s="112"/>
      <c r="M19" s="112"/>
    </row>
    <row r="20" ht="20.25" spans="1:13">
      <c r="A20" s="112"/>
      <c r="B20" s="112"/>
      <c r="C20" s="112"/>
      <c r="D20" s="112"/>
      <c r="E20" s="112"/>
      <c r="F20" s="112"/>
      <c r="G20" s="112"/>
      <c r="H20" s="112"/>
      <c r="I20" s="112"/>
      <c r="J20" s="112"/>
      <c r="K20" s="112"/>
      <c r="L20" s="112"/>
      <c r="M20" s="112"/>
    </row>
    <row r="21" ht="33.75" spans="1:13">
      <c r="A21" s="113" t="s">
        <v>4</v>
      </c>
      <c r="B21" s="113"/>
      <c r="C21" s="113"/>
      <c r="D21" s="113"/>
      <c r="E21" s="113"/>
      <c r="F21" s="113"/>
      <c r="G21" s="113"/>
      <c r="H21" s="113"/>
      <c r="I21" s="113"/>
      <c r="J21" s="113"/>
      <c r="K21" s="113"/>
      <c r="L21" s="113"/>
      <c r="M21" s="113"/>
    </row>
    <row r="22" ht="33.75" spans="1:13">
      <c r="A22" s="113"/>
      <c r="B22" s="113"/>
      <c r="C22" s="113"/>
      <c r="D22" s="113"/>
      <c r="E22" s="113"/>
      <c r="F22" s="113"/>
      <c r="G22" s="113"/>
      <c r="H22" s="113"/>
      <c r="I22" s="113"/>
      <c r="J22" s="113"/>
      <c r="K22" s="113"/>
      <c r="L22" s="113"/>
      <c r="M22" s="113"/>
    </row>
    <row r="23" ht="33.75" spans="1:13">
      <c r="A23" s="114" t="s">
        <v>2</v>
      </c>
      <c r="B23" s="114"/>
      <c r="C23" s="114"/>
      <c r="D23" s="114"/>
      <c r="E23" s="114"/>
      <c r="F23" s="114"/>
      <c r="G23" s="114"/>
      <c r="H23" s="114"/>
      <c r="I23" s="114"/>
      <c r="J23" s="114"/>
      <c r="K23" s="114"/>
      <c r="L23" s="114"/>
      <c r="M23" s="114"/>
    </row>
    <row r="24" ht="20.25" spans="1:13">
      <c r="A24" s="112"/>
      <c r="B24" s="112"/>
      <c r="C24" s="112"/>
      <c r="D24" s="112"/>
      <c r="E24" s="112"/>
      <c r="F24" s="112"/>
      <c r="G24" s="112"/>
      <c r="H24" s="112"/>
      <c r="I24" s="112"/>
      <c r="J24" s="112"/>
      <c r="K24" s="112"/>
      <c r="L24" s="112"/>
      <c r="M24" s="112"/>
    </row>
    <row r="25" ht="20.25" spans="1:13">
      <c r="A25" s="112"/>
      <c r="B25" s="112"/>
      <c r="C25" s="112"/>
      <c r="D25" s="112"/>
      <c r="E25" s="112"/>
      <c r="F25" s="112"/>
      <c r="G25" s="112"/>
      <c r="H25" s="112"/>
      <c r="I25" s="112"/>
      <c r="J25" s="112"/>
      <c r="K25" s="112"/>
      <c r="L25" s="112"/>
      <c r="M25" s="112"/>
    </row>
    <row r="26" ht="20.25" spans="1:13">
      <c r="A26" s="112"/>
      <c r="B26" s="112"/>
      <c r="C26" s="112"/>
      <c r="D26" s="112"/>
      <c r="E26" s="112"/>
      <c r="F26" s="112"/>
      <c r="G26" s="112"/>
      <c r="H26" s="112"/>
      <c r="I26" s="112"/>
      <c r="J26" s="112"/>
      <c r="K26" s="112"/>
      <c r="L26" s="112"/>
      <c r="M26" s="112"/>
    </row>
    <row r="27" ht="33.75" spans="1:13">
      <c r="A27" s="114" t="s">
        <v>3</v>
      </c>
      <c r="B27" s="114"/>
      <c r="C27" s="114"/>
      <c r="D27" s="114"/>
      <c r="E27" s="114"/>
      <c r="F27" s="114"/>
      <c r="G27" s="114"/>
      <c r="H27" s="114"/>
      <c r="I27" s="114"/>
      <c r="J27" s="114"/>
      <c r="K27" s="114"/>
      <c r="L27" s="114"/>
      <c r="M27" s="114"/>
    </row>
    <row r="28" ht="20.25" spans="1:13">
      <c r="A28" s="112"/>
      <c r="B28" s="112"/>
      <c r="C28" s="112"/>
      <c r="D28" s="112"/>
      <c r="E28" s="112"/>
      <c r="F28" s="112"/>
      <c r="G28" s="112"/>
      <c r="H28" s="112"/>
      <c r="I28" s="112"/>
      <c r="J28" s="112"/>
      <c r="K28" s="112"/>
      <c r="L28" s="112"/>
      <c r="M28" s="112"/>
    </row>
    <row r="29" ht="20.25" spans="1:13">
      <c r="A29" s="112"/>
      <c r="B29" s="112"/>
      <c r="C29" s="112"/>
      <c r="D29" s="112"/>
      <c r="E29" s="112"/>
      <c r="F29" s="112"/>
      <c r="G29" s="112"/>
      <c r="H29" s="112"/>
      <c r="I29" s="112"/>
      <c r="J29" s="112"/>
      <c r="K29" s="112"/>
      <c r="L29" s="112"/>
      <c r="M29" s="112"/>
    </row>
    <row r="30" ht="20.25" spans="1:13">
      <c r="A30" s="117" t="s">
        <v>5</v>
      </c>
      <c r="B30" s="117"/>
      <c r="C30" s="117"/>
      <c r="D30" s="117"/>
      <c r="E30" s="117"/>
      <c r="F30" s="117"/>
      <c r="G30" s="117"/>
      <c r="H30" s="117"/>
      <c r="I30" s="117"/>
      <c r="J30" s="117"/>
      <c r="K30" s="117"/>
      <c r="L30" s="117"/>
      <c r="M30" s="117"/>
    </row>
    <row r="31" ht="20.25" spans="1:13">
      <c r="A31" s="117"/>
      <c r="B31" s="117"/>
      <c r="C31" s="117"/>
      <c r="D31" s="117"/>
      <c r="E31" s="117"/>
      <c r="F31" s="117"/>
      <c r="G31" s="117"/>
      <c r="H31" s="117"/>
      <c r="I31" s="117"/>
      <c r="J31" s="117"/>
      <c r="K31" s="117"/>
      <c r="L31" s="117"/>
      <c r="M31" s="117"/>
    </row>
    <row r="32" ht="20.25" spans="1:13">
      <c r="A32" s="117" t="s">
        <v>6</v>
      </c>
      <c r="B32" s="117"/>
      <c r="C32" s="117"/>
      <c r="D32" s="117"/>
      <c r="E32" s="117"/>
      <c r="F32" s="117"/>
      <c r="G32" s="117"/>
      <c r="H32" s="117"/>
      <c r="I32" s="117"/>
      <c r="J32" s="117"/>
      <c r="K32" s="117"/>
      <c r="L32" s="117"/>
      <c r="M32" s="117"/>
    </row>
    <row r="33" ht="20.25" spans="1:13">
      <c r="A33" s="117"/>
      <c r="B33" s="117"/>
      <c r="C33" s="117"/>
      <c r="D33" s="117"/>
      <c r="E33" s="117"/>
      <c r="F33" s="117"/>
      <c r="G33" s="117"/>
      <c r="H33" s="117"/>
      <c r="I33" s="117"/>
      <c r="J33" s="117"/>
      <c r="K33" s="117"/>
      <c r="L33" s="117"/>
      <c r="M33" s="117"/>
    </row>
    <row r="34" ht="20.25" spans="1:13">
      <c r="A34" s="117" t="s">
        <v>7</v>
      </c>
      <c r="B34" s="117"/>
      <c r="C34" s="117"/>
      <c r="D34" s="117"/>
      <c r="E34" s="117"/>
      <c r="F34" s="117"/>
      <c r="G34" s="117"/>
      <c r="H34" s="117"/>
      <c r="I34" s="117"/>
      <c r="J34" s="117"/>
      <c r="K34" s="117"/>
      <c r="L34" s="117"/>
      <c r="M34" s="117"/>
    </row>
    <row r="35" ht="20.25" spans="1:13">
      <c r="A35" s="117"/>
      <c r="B35" s="117"/>
      <c r="C35" s="117"/>
      <c r="D35" s="117"/>
      <c r="E35" s="117"/>
      <c r="F35" s="117"/>
      <c r="G35" s="117"/>
      <c r="H35" s="117"/>
      <c r="I35" s="117"/>
      <c r="J35" s="117"/>
      <c r="K35" s="117"/>
      <c r="L35" s="117"/>
      <c r="M35" s="117"/>
    </row>
    <row r="36" ht="20.25" spans="1:13">
      <c r="A36" s="117" t="s">
        <v>8</v>
      </c>
      <c r="B36" s="117"/>
      <c r="C36" s="117"/>
      <c r="D36" s="117"/>
      <c r="E36" s="117"/>
      <c r="F36" s="117"/>
      <c r="G36" s="117"/>
      <c r="H36" s="117"/>
      <c r="I36" s="117"/>
      <c r="J36" s="117"/>
      <c r="K36" s="117"/>
      <c r="L36" s="117"/>
      <c r="M36" s="117"/>
    </row>
    <row r="37" ht="20.25" spans="1:13">
      <c r="A37" s="116"/>
      <c r="B37" s="112"/>
      <c r="C37" s="112"/>
      <c r="D37" s="112"/>
      <c r="E37" s="112"/>
      <c r="F37" s="112"/>
      <c r="G37" s="112"/>
      <c r="H37" s="112"/>
      <c r="I37" s="112"/>
      <c r="J37" s="112"/>
      <c r="K37" s="112"/>
      <c r="L37" s="112"/>
      <c r="M37" s="112"/>
    </row>
  </sheetData>
  <mergeCells count="36">
    <mergeCell ref="A1:M1"/>
    <mergeCell ref="A2:M2"/>
    <mergeCell ref="A3:M3"/>
    <mergeCell ref="A4:M4"/>
    <mergeCell ref="A5:M5"/>
    <mergeCell ref="A6:M6"/>
    <mergeCell ref="A7:M7"/>
    <mergeCell ref="A8:M8"/>
    <mergeCell ref="A9:M9"/>
    <mergeCell ref="A10:M10"/>
    <mergeCell ref="A11:M11"/>
    <mergeCell ref="A12:M12"/>
    <mergeCell ref="A13:M13"/>
    <mergeCell ref="A14:M14"/>
    <mergeCell ref="A15:M15"/>
    <mergeCell ref="A16:M16"/>
    <mergeCell ref="A17:M17"/>
    <mergeCell ref="A19:M19"/>
    <mergeCell ref="A20:M20"/>
    <mergeCell ref="A21:M21"/>
    <mergeCell ref="A22:M22"/>
    <mergeCell ref="A23:M23"/>
    <mergeCell ref="A24:M24"/>
    <mergeCell ref="A25:M25"/>
    <mergeCell ref="A26:M26"/>
    <mergeCell ref="A27:M27"/>
    <mergeCell ref="A28:M28"/>
    <mergeCell ref="A29:M29"/>
    <mergeCell ref="A30:M30"/>
    <mergeCell ref="A31:M31"/>
    <mergeCell ref="A32:M32"/>
    <mergeCell ref="A33:M33"/>
    <mergeCell ref="A34:M34"/>
    <mergeCell ref="A35:M35"/>
    <mergeCell ref="A36:M36"/>
    <mergeCell ref="A37:M37"/>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0000"/>
  </sheetPr>
  <dimension ref="A1:I14"/>
  <sheetViews>
    <sheetView tabSelected="1" zoomScale="115" zoomScaleNormal="115" workbookViewId="0">
      <selection activeCell="G9" sqref="G9"/>
    </sheetView>
  </sheetViews>
  <sheetFormatPr defaultColWidth="9" defaultRowHeight="13.5"/>
  <cols>
    <col min="2" max="2" width="25.5" customWidth="1"/>
    <col min="3" max="3" width="32.5" customWidth="1"/>
    <col min="6" max="6" width="13.75" customWidth="1"/>
    <col min="7" max="7" width="15.3833333333333" customWidth="1"/>
  </cols>
  <sheetData>
    <row r="1" ht="18" customHeight="1" spans="1:7">
      <c r="A1" s="90" t="s">
        <v>9</v>
      </c>
      <c r="B1" s="90" t="s">
        <v>10</v>
      </c>
      <c r="C1" s="91" t="s">
        <v>11</v>
      </c>
      <c r="D1" s="90" t="s">
        <v>12</v>
      </c>
      <c r="E1" s="92" t="s">
        <v>13</v>
      </c>
      <c r="F1" s="93" t="s">
        <v>14</v>
      </c>
      <c r="G1" s="93" t="s">
        <v>15</v>
      </c>
    </row>
    <row r="2" ht="18" customHeight="1" spans="1:7">
      <c r="A2" s="90"/>
      <c r="B2" s="90"/>
      <c r="C2" s="94"/>
      <c r="D2" s="90"/>
      <c r="E2" s="92"/>
      <c r="F2" s="95"/>
      <c r="G2" s="95"/>
    </row>
    <row r="3" ht="18" customHeight="1" spans="1:9">
      <c r="A3" s="96" t="s">
        <v>16</v>
      </c>
      <c r="B3" s="97" t="s">
        <v>17</v>
      </c>
      <c r="C3" s="97"/>
      <c r="D3" s="98"/>
      <c r="E3" s="99"/>
      <c r="F3" s="99"/>
      <c r="G3" s="99"/>
      <c r="I3" s="109"/>
    </row>
    <row r="4" ht="18" customHeight="1" spans="1:7">
      <c r="A4" s="96" t="s">
        <v>18</v>
      </c>
      <c r="B4" s="97" t="s">
        <v>19</v>
      </c>
      <c r="C4" s="97"/>
      <c r="D4" s="98"/>
      <c r="E4" s="99"/>
      <c r="F4" s="99"/>
      <c r="G4" s="99"/>
    </row>
    <row r="5" ht="18" customHeight="1" spans="1:7">
      <c r="A5" s="96" t="s">
        <v>20</v>
      </c>
      <c r="B5" s="97" t="s">
        <v>21</v>
      </c>
      <c r="C5" s="97"/>
      <c r="D5" s="98"/>
      <c r="E5" s="99"/>
      <c r="F5" s="99"/>
      <c r="G5" s="99"/>
    </row>
    <row r="6" ht="114" customHeight="1" spans="1:7">
      <c r="A6" s="96" t="s">
        <v>22</v>
      </c>
      <c r="B6" s="97" t="s">
        <v>23</v>
      </c>
      <c r="C6" s="97" t="s">
        <v>24</v>
      </c>
      <c r="D6" s="100" t="s">
        <v>25</v>
      </c>
      <c r="E6" s="101">
        <v>624</v>
      </c>
      <c r="F6" s="99">
        <f>0.6*550+25</f>
        <v>355</v>
      </c>
      <c r="G6" s="99">
        <f>E6*F6</f>
        <v>221520</v>
      </c>
    </row>
    <row r="7" ht="18" customHeight="1" spans="1:7">
      <c r="A7" s="96" t="s">
        <v>26</v>
      </c>
      <c r="B7" s="97" t="s">
        <v>27</v>
      </c>
      <c r="C7" s="97" t="s">
        <v>28</v>
      </c>
      <c r="D7" s="100" t="s">
        <v>29</v>
      </c>
      <c r="E7" s="101">
        <v>9.69</v>
      </c>
      <c r="F7" s="99">
        <v>5300</v>
      </c>
      <c r="G7" s="99">
        <f>E7*F7</f>
        <v>51357</v>
      </c>
    </row>
    <row r="8" ht="18" customHeight="1" spans="1:7">
      <c r="A8" s="96" t="s">
        <v>30</v>
      </c>
      <c r="B8" s="97" t="s">
        <v>31</v>
      </c>
      <c r="C8" s="97"/>
      <c r="D8" s="98"/>
      <c r="E8" s="99"/>
      <c r="F8" s="99"/>
      <c r="G8" s="99">
        <f>E8*F8</f>
        <v>0</v>
      </c>
    </row>
    <row r="9" ht="84" spans="1:7">
      <c r="A9" s="102" t="s">
        <v>32</v>
      </c>
      <c r="B9" s="103" t="s">
        <v>33</v>
      </c>
      <c r="C9" s="103" t="s">
        <v>34</v>
      </c>
      <c r="D9" s="100" t="s">
        <v>35</v>
      </c>
      <c r="E9" s="101">
        <v>1</v>
      </c>
      <c r="F9" s="104">
        <v>46550</v>
      </c>
      <c r="G9" s="104">
        <f>E9*F9</f>
        <v>46550</v>
      </c>
    </row>
    <row r="10" ht="22.5" customHeight="1" spans="1:7">
      <c r="A10" s="105"/>
      <c r="B10" s="106" t="s">
        <v>36</v>
      </c>
      <c r="C10" s="105"/>
      <c r="D10" s="105"/>
      <c r="E10" s="107"/>
      <c r="F10" s="52" t="s">
        <v>37</v>
      </c>
      <c r="G10" s="53">
        <f>SUM(G6:G9)</f>
        <v>319427</v>
      </c>
    </row>
    <row r="11" spans="6:7">
      <c r="F11" s="52" t="s">
        <v>38</v>
      </c>
      <c r="G11" s="52">
        <f>电气一次材料表!H27</f>
        <v>314929.76</v>
      </c>
    </row>
    <row r="12" spans="6:7">
      <c r="F12" s="52" t="s">
        <v>39</v>
      </c>
      <c r="G12" s="52">
        <f>电气二次材料表!G31</f>
        <v>828605</v>
      </c>
    </row>
    <row r="13" spans="6:7">
      <c r="F13" s="3" t="s">
        <v>36</v>
      </c>
      <c r="G13" s="3">
        <f>SUM(G10:G12)</f>
        <v>1462961.76</v>
      </c>
    </row>
    <row r="14" spans="7:7">
      <c r="G14" s="108"/>
    </row>
  </sheetData>
  <mergeCells count="7">
    <mergeCell ref="A1:A2"/>
    <mergeCell ref="B1:B2"/>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28"/>
  <sheetViews>
    <sheetView zoomScale="85" zoomScaleNormal="85" topLeftCell="A23" workbookViewId="0">
      <selection activeCell="M3" sqref="M3"/>
    </sheetView>
  </sheetViews>
  <sheetFormatPr defaultColWidth="9" defaultRowHeight="13.5"/>
  <cols>
    <col min="1" max="1" width="9" style="55"/>
    <col min="2" max="2" width="10.4333333333333" style="55" customWidth="1"/>
    <col min="3" max="3" width="23.575" style="55" customWidth="1"/>
    <col min="4" max="4" width="75.1583333333333" style="55" customWidth="1"/>
    <col min="5" max="5" width="9" style="56"/>
    <col min="6" max="6" width="9" style="55"/>
    <col min="7" max="7" width="13.75" customWidth="1"/>
    <col min="8" max="8" width="15.3833333333333" customWidth="1"/>
    <col min="9" max="9" width="15.5" style="55" customWidth="1"/>
    <col min="10" max="10" width="10.375" style="55"/>
    <col min="11" max="16384" width="9" style="55"/>
  </cols>
  <sheetData>
    <row r="1" ht="14.25" spans="1:9">
      <c r="A1" s="57" t="s">
        <v>40</v>
      </c>
      <c r="B1" s="57"/>
      <c r="C1" s="57"/>
      <c r="D1" s="57"/>
      <c r="E1" s="57"/>
      <c r="F1" s="57"/>
      <c r="G1" s="57"/>
      <c r="H1" s="57"/>
      <c r="I1" s="57"/>
    </row>
    <row r="2" spans="1:9">
      <c r="A2" s="58" t="s">
        <v>41</v>
      </c>
      <c r="B2" s="58" t="s">
        <v>42</v>
      </c>
      <c r="C2" s="58" t="s">
        <v>43</v>
      </c>
      <c r="D2" s="58" t="s">
        <v>44</v>
      </c>
      <c r="E2" s="58" t="s">
        <v>12</v>
      </c>
      <c r="F2" s="58" t="s">
        <v>13</v>
      </c>
      <c r="G2" s="58" t="s">
        <v>14</v>
      </c>
      <c r="H2" s="58" t="s">
        <v>15</v>
      </c>
      <c r="I2" s="87" t="s">
        <v>45</v>
      </c>
    </row>
    <row r="3" ht="365" customHeight="1" spans="1:9">
      <c r="A3" s="59">
        <v>1</v>
      </c>
      <c r="B3" s="58" t="s">
        <v>46</v>
      </c>
      <c r="C3" s="59" t="s">
        <v>47</v>
      </c>
      <c r="D3" s="60" t="s">
        <v>48</v>
      </c>
      <c r="E3" s="59" t="s">
        <v>35</v>
      </c>
      <c r="F3" s="59">
        <v>1</v>
      </c>
      <c r="G3" s="61">
        <v>233000</v>
      </c>
      <c r="H3" s="61">
        <f>F3*G3</f>
        <v>233000</v>
      </c>
      <c r="I3" s="59"/>
    </row>
    <row r="4" ht="365" customHeight="1" spans="1:9">
      <c r="A4" s="62"/>
      <c r="B4" s="58"/>
      <c r="C4" s="62"/>
      <c r="D4" s="63"/>
      <c r="E4" s="62"/>
      <c r="F4" s="62"/>
      <c r="G4" s="64"/>
      <c r="H4" s="64"/>
      <c r="I4" s="62"/>
    </row>
    <row r="5" ht="365" customHeight="1" spans="1:9">
      <c r="A5" s="65"/>
      <c r="B5" s="58"/>
      <c r="C5" s="65"/>
      <c r="D5" s="66"/>
      <c r="E5" s="65"/>
      <c r="F5" s="65"/>
      <c r="G5" s="67"/>
      <c r="H5" s="67"/>
      <c r="I5" s="65"/>
    </row>
    <row r="6" ht="27" spans="1:9">
      <c r="A6" s="58">
        <v>2</v>
      </c>
      <c r="B6" s="58"/>
      <c r="C6" s="58" t="s">
        <v>49</v>
      </c>
      <c r="D6" s="68" t="s">
        <v>50</v>
      </c>
      <c r="E6" s="58" t="s">
        <v>51</v>
      </c>
      <c r="F6" s="58">
        <v>6</v>
      </c>
      <c r="G6" s="69">
        <v>800</v>
      </c>
      <c r="H6" s="69">
        <f>F6*G6</f>
        <v>4800</v>
      </c>
      <c r="I6" s="58" t="s">
        <v>52</v>
      </c>
    </row>
    <row r="7" ht="108" spans="1:9">
      <c r="A7" s="58">
        <v>3</v>
      </c>
      <c r="B7" s="58"/>
      <c r="C7" s="58" t="s">
        <v>53</v>
      </c>
      <c r="D7" s="68" t="s">
        <v>54</v>
      </c>
      <c r="E7" s="58" t="s">
        <v>35</v>
      </c>
      <c r="F7" s="58">
        <v>1</v>
      </c>
      <c r="G7" s="69">
        <v>39000</v>
      </c>
      <c r="H7" s="69">
        <f>F7*G7</f>
        <v>39000</v>
      </c>
      <c r="I7" s="58"/>
    </row>
    <row r="8" spans="1:9">
      <c r="A8" s="58">
        <v>4</v>
      </c>
      <c r="B8" s="58"/>
      <c r="C8" s="58" t="s">
        <v>55</v>
      </c>
      <c r="D8" s="68" t="s">
        <v>56</v>
      </c>
      <c r="E8" s="58" t="s">
        <v>57</v>
      </c>
      <c r="F8" s="58">
        <v>1</v>
      </c>
      <c r="G8" s="69">
        <v>5000</v>
      </c>
      <c r="H8" s="69">
        <f>G8*F8</f>
        <v>5000</v>
      </c>
      <c r="I8" s="58"/>
    </row>
    <row r="9" ht="27" spans="1:9">
      <c r="A9" s="58">
        <v>5</v>
      </c>
      <c r="B9" s="58" t="s">
        <v>58</v>
      </c>
      <c r="C9" s="70" t="s">
        <v>59</v>
      </c>
      <c r="D9" s="68" t="s">
        <v>60</v>
      </c>
      <c r="E9" s="58" t="s">
        <v>61</v>
      </c>
      <c r="F9" s="58">
        <v>9</v>
      </c>
      <c r="G9" s="69">
        <v>80</v>
      </c>
      <c r="H9" s="69">
        <f t="shared" ref="H9:H31" si="0">F9*G9</f>
        <v>720</v>
      </c>
      <c r="I9" s="58" t="s">
        <v>62</v>
      </c>
    </row>
    <row r="10" spans="1:9">
      <c r="A10" s="58">
        <v>6</v>
      </c>
      <c r="B10" s="58" t="s">
        <v>63</v>
      </c>
      <c r="C10" s="58" t="s">
        <v>64</v>
      </c>
      <c r="D10" s="68" t="s">
        <v>65</v>
      </c>
      <c r="E10" s="71" t="s">
        <v>66</v>
      </c>
      <c r="F10" s="58">
        <v>2.5</v>
      </c>
      <c r="G10" s="69">
        <v>12</v>
      </c>
      <c r="H10" s="69">
        <f t="shared" si="0"/>
        <v>30</v>
      </c>
      <c r="I10" s="58"/>
    </row>
    <row r="11" spans="1:9">
      <c r="A11" s="58">
        <v>7</v>
      </c>
      <c r="B11" s="58"/>
      <c r="C11" s="58"/>
      <c r="D11" s="68" t="s">
        <v>67</v>
      </c>
      <c r="E11" s="71" t="s">
        <v>66</v>
      </c>
      <c r="F11" s="58">
        <v>135</v>
      </c>
      <c r="G11" s="69">
        <v>35</v>
      </c>
      <c r="H11" s="69">
        <f t="shared" si="0"/>
        <v>4725</v>
      </c>
      <c r="I11" s="58"/>
    </row>
    <row r="12" spans="1:9">
      <c r="A12" s="58">
        <v>8</v>
      </c>
      <c r="B12" s="58"/>
      <c r="C12" s="58"/>
      <c r="D12" s="68" t="s">
        <v>68</v>
      </c>
      <c r="E12" s="71" t="s">
        <v>69</v>
      </c>
      <c r="F12" s="58">
        <v>16</v>
      </c>
      <c r="G12" s="69">
        <v>38</v>
      </c>
      <c r="H12" s="69">
        <f t="shared" si="0"/>
        <v>608</v>
      </c>
      <c r="I12" s="58"/>
    </row>
    <row r="13" spans="1:9">
      <c r="A13" s="58">
        <v>9</v>
      </c>
      <c r="B13" s="58"/>
      <c r="C13" s="72" t="s">
        <v>70</v>
      </c>
      <c r="D13" s="68" t="s">
        <v>71</v>
      </c>
      <c r="E13" s="72" t="s">
        <v>72</v>
      </c>
      <c r="F13" s="58">
        <v>2</v>
      </c>
      <c r="G13" s="69">
        <v>60</v>
      </c>
      <c r="H13" s="69">
        <f t="shared" si="0"/>
        <v>120</v>
      </c>
      <c r="I13" s="58"/>
    </row>
    <row r="14" spans="1:9">
      <c r="A14" s="58">
        <v>10</v>
      </c>
      <c r="B14" s="58" t="s">
        <v>73</v>
      </c>
      <c r="C14" s="70" t="s">
        <v>74</v>
      </c>
      <c r="D14" s="73" t="s">
        <v>75</v>
      </c>
      <c r="E14" s="58" t="s">
        <v>69</v>
      </c>
      <c r="F14" s="58">
        <v>2</v>
      </c>
      <c r="G14" s="69">
        <v>3</v>
      </c>
      <c r="H14" s="69">
        <f t="shared" si="0"/>
        <v>6</v>
      </c>
      <c r="I14" s="58"/>
    </row>
    <row r="15" ht="27" spans="1:9">
      <c r="A15" s="58">
        <v>11</v>
      </c>
      <c r="B15" s="58"/>
      <c r="C15" s="70" t="s">
        <v>76</v>
      </c>
      <c r="D15" s="73" t="s">
        <v>77</v>
      </c>
      <c r="E15" s="58" t="s">
        <v>72</v>
      </c>
      <c r="F15" s="58">
        <v>2</v>
      </c>
      <c r="G15" s="69">
        <v>25</v>
      </c>
      <c r="H15" s="69">
        <f t="shared" si="0"/>
        <v>50</v>
      </c>
      <c r="I15" s="58" t="s">
        <v>78</v>
      </c>
    </row>
    <row r="16" ht="27" spans="1:9">
      <c r="A16" s="58">
        <v>12</v>
      </c>
      <c r="B16" s="58"/>
      <c r="C16" s="70" t="s">
        <v>76</v>
      </c>
      <c r="D16" s="73" t="s">
        <v>77</v>
      </c>
      <c r="E16" s="58" t="s">
        <v>72</v>
      </c>
      <c r="F16" s="58">
        <v>1</v>
      </c>
      <c r="G16" s="69">
        <v>25</v>
      </c>
      <c r="H16" s="69">
        <f t="shared" si="0"/>
        <v>25</v>
      </c>
      <c r="I16" s="58" t="s">
        <v>78</v>
      </c>
    </row>
    <row r="17" spans="1:9">
      <c r="A17" s="58">
        <v>13</v>
      </c>
      <c r="B17" s="58"/>
      <c r="C17" s="58" t="s">
        <v>79</v>
      </c>
      <c r="D17" s="74" t="s">
        <v>80</v>
      </c>
      <c r="E17" s="58" t="s">
        <v>72</v>
      </c>
      <c r="F17" s="58">
        <v>1</v>
      </c>
      <c r="G17" s="69">
        <v>78</v>
      </c>
      <c r="H17" s="69">
        <f t="shared" si="0"/>
        <v>78</v>
      </c>
      <c r="I17" s="88" t="s">
        <v>81</v>
      </c>
    </row>
    <row r="18" spans="1:9">
      <c r="A18" s="58">
        <v>14</v>
      </c>
      <c r="B18" s="58"/>
      <c r="C18" s="58" t="s">
        <v>82</v>
      </c>
      <c r="D18" s="74" t="s">
        <v>83</v>
      </c>
      <c r="E18" s="58" t="s">
        <v>72</v>
      </c>
      <c r="F18" s="58">
        <v>1</v>
      </c>
      <c r="G18" s="69">
        <v>68</v>
      </c>
      <c r="H18" s="69">
        <f t="shared" si="0"/>
        <v>68</v>
      </c>
      <c r="I18" s="58"/>
    </row>
    <row r="19" spans="1:9">
      <c r="A19" s="58">
        <v>15</v>
      </c>
      <c r="B19" s="58"/>
      <c r="C19" s="58" t="s">
        <v>84</v>
      </c>
      <c r="D19" s="74" t="s">
        <v>85</v>
      </c>
      <c r="E19" s="58" t="s">
        <v>72</v>
      </c>
      <c r="F19" s="58">
        <v>1</v>
      </c>
      <c r="G19" s="69">
        <v>68</v>
      </c>
      <c r="H19" s="69">
        <f t="shared" si="0"/>
        <v>68</v>
      </c>
      <c r="I19" s="58"/>
    </row>
    <row r="20" spans="1:9">
      <c r="A20" s="58">
        <v>16</v>
      </c>
      <c r="B20" s="58" t="s">
        <v>86</v>
      </c>
      <c r="C20" s="58" t="s">
        <v>86</v>
      </c>
      <c r="D20" s="68" t="s">
        <v>87</v>
      </c>
      <c r="E20" s="58" t="s">
        <v>88</v>
      </c>
      <c r="F20" s="58">
        <v>4</v>
      </c>
      <c r="G20" s="69">
        <v>80</v>
      </c>
      <c r="H20" s="69">
        <f t="shared" si="0"/>
        <v>320</v>
      </c>
      <c r="I20" s="58"/>
    </row>
    <row r="21" spans="1:9">
      <c r="A21" s="58">
        <v>18</v>
      </c>
      <c r="B21" s="58" t="s">
        <v>89</v>
      </c>
      <c r="C21" s="75" t="s">
        <v>90</v>
      </c>
      <c r="D21" s="68" t="s">
        <v>91</v>
      </c>
      <c r="E21" s="72" t="s">
        <v>92</v>
      </c>
      <c r="F21" s="58">
        <v>0.035</v>
      </c>
      <c r="G21" s="69">
        <v>7000</v>
      </c>
      <c r="H21" s="69">
        <f t="shared" si="0"/>
        <v>245</v>
      </c>
      <c r="I21" s="58" t="s">
        <v>93</v>
      </c>
    </row>
    <row r="22" ht="81" spans="1:9">
      <c r="A22" s="58">
        <v>19</v>
      </c>
      <c r="B22" s="58" t="s">
        <v>94</v>
      </c>
      <c r="C22" s="58" t="s">
        <v>95</v>
      </c>
      <c r="D22" s="74" t="s">
        <v>96</v>
      </c>
      <c r="E22" s="58" t="s">
        <v>66</v>
      </c>
      <c r="F22" s="58">
        <f>180*1.1</f>
        <v>198</v>
      </c>
      <c r="G22" s="69">
        <f>63.62+25</f>
        <v>88.62</v>
      </c>
      <c r="H22" s="69">
        <f t="shared" si="0"/>
        <v>17546.76</v>
      </c>
      <c r="I22" s="58"/>
    </row>
    <row r="23" ht="54" spans="1:9">
      <c r="A23" s="58">
        <v>20</v>
      </c>
      <c r="B23" s="58" t="s">
        <v>97</v>
      </c>
      <c r="C23" s="58" t="s">
        <v>98</v>
      </c>
      <c r="D23" s="68" t="s">
        <v>99</v>
      </c>
      <c r="E23" s="58" t="s">
        <v>88</v>
      </c>
      <c r="F23" s="58">
        <v>2</v>
      </c>
      <c r="G23" s="69">
        <v>3000</v>
      </c>
      <c r="H23" s="69">
        <f t="shared" si="0"/>
        <v>6000</v>
      </c>
      <c r="I23" s="58"/>
    </row>
    <row r="24" ht="40.5" spans="1:9">
      <c r="A24" s="58">
        <v>25</v>
      </c>
      <c r="B24" s="58" t="s">
        <v>100</v>
      </c>
      <c r="C24" s="58" t="s">
        <v>101</v>
      </c>
      <c r="D24" s="74" t="s">
        <v>102</v>
      </c>
      <c r="E24" s="58" t="s">
        <v>69</v>
      </c>
      <c r="F24" s="58">
        <v>1</v>
      </c>
      <c r="G24" s="69">
        <v>310</v>
      </c>
      <c r="H24" s="69">
        <f t="shared" si="0"/>
        <v>310</v>
      </c>
      <c r="I24" s="58"/>
    </row>
    <row r="25" ht="135" spans="1:9">
      <c r="A25" s="58">
        <v>26</v>
      </c>
      <c r="B25" s="76" t="s">
        <v>103</v>
      </c>
      <c r="C25" s="77"/>
      <c r="D25" s="68" t="s">
        <v>104</v>
      </c>
      <c r="E25" s="71" t="s">
        <v>105</v>
      </c>
      <c r="F25" s="78">
        <v>100</v>
      </c>
      <c r="G25" s="69">
        <v>6.1</v>
      </c>
      <c r="H25" s="69">
        <f t="shared" si="0"/>
        <v>610</v>
      </c>
      <c r="I25" s="89"/>
    </row>
    <row r="26" ht="135" spans="1:9">
      <c r="A26" s="58">
        <v>27</v>
      </c>
      <c r="B26" s="76" t="s">
        <v>106</v>
      </c>
      <c r="C26" s="77"/>
      <c r="D26" s="68" t="s">
        <v>104</v>
      </c>
      <c r="E26" s="71" t="s">
        <v>105</v>
      </c>
      <c r="F26" s="78">
        <v>100</v>
      </c>
      <c r="G26" s="69">
        <v>16</v>
      </c>
      <c r="H26" s="69">
        <f t="shared" si="0"/>
        <v>1600</v>
      </c>
      <c r="I26" s="89"/>
    </row>
    <row r="27" ht="25" customHeight="1" spans="1:9">
      <c r="A27" s="79" t="s">
        <v>36</v>
      </c>
      <c r="B27" s="80"/>
      <c r="C27" s="81"/>
      <c r="D27" s="82"/>
      <c r="E27" s="83"/>
      <c r="F27" s="82"/>
      <c r="G27" s="84"/>
      <c r="H27" s="85">
        <f>SUM(H3:H26)</f>
        <v>314929.76</v>
      </c>
      <c r="I27" s="82"/>
    </row>
    <row r="28" ht="29" customHeight="1" spans="2:3">
      <c r="B28" s="86" t="s">
        <v>107</v>
      </c>
      <c r="C28" s="86"/>
    </row>
  </sheetData>
  <mergeCells count="17">
    <mergeCell ref="A1:I1"/>
    <mergeCell ref="B25:C25"/>
    <mergeCell ref="B26:C26"/>
    <mergeCell ref="A27:C27"/>
    <mergeCell ref="B28:C28"/>
    <mergeCell ref="A3:A5"/>
    <mergeCell ref="B3:B8"/>
    <mergeCell ref="B10:B13"/>
    <mergeCell ref="B14:B19"/>
    <mergeCell ref="C3:C5"/>
    <mergeCell ref="C10:C12"/>
    <mergeCell ref="D3:D5"/>
    <mergeCell ref="E3:E5"/>
    <mergeCell ref="F3:F5"/>
    <mergeCell ref="G3:G5"/>
    <mergeCell ref="H3:H5"/>
    <mergeCell ref="I3:I5"/>
  </mergeCells>
  <pageMargins left="0.75" right="0.75" top="1" bottom="1" header="0.5" footer="0.5"/>
  <pageSetup paperSize="9" scale="6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33"/>
  <sheetViews>
    <sheetView zoomScale="85" zoomScaleNormal="85" topLeftCell="A22" workbookViewId="0">
      <selection activeCell="O5" sqref="O5"/>
    </sheetView>
  </sheetViews>
  <sheetFormatPr defaultColWidth="9" defaultRowHeight="13.5" outlineLevelCol="7"/>
  <cols>
    <col min="1" max="1" width="4.13333333333333" style="1" customWidth="1"/>
    <col min="2" max="2" width="19.25" style="1" customWidth="1"/>
    <col min="3" max="3" width="58.5" style="1" customWidth="1"/>
    <col min="4" max="4" width="4.13333333333333" style="2" customWidth="1"/>
    <col min="5" max="5" width="9" style="2" customWidth="1"/>
    <col min="6" max="7" width="15.75" style="3" customWidth="1"/>
    <col min="8" max="8" width="34.75" style="2" customWidth="1"/>
    <col min="9" max="11" width="9" style="1"/>
    <col min="12" max="12" width="11.1333333333333" style="1"/>
    <col min="13" max="16384" width="9" style="1"/>
  </cols>
  <sheetData>
    <row r="1" ht="25" customHeight="1" spans="1:8">
      <c r="A1" s="4" t="s">
        <v>108</v>
      </c>
      <c r="B1" s="5"/>
      <c r="C1" s="5"/>
      <c r="D1" s="5"/>
      <c r="E1" s="5"/>
      <c r="F1" s="5"/>
      <c r="G1" s="5"/>
      <c r="H1" s="5"/>
    </row>
    <row r="2" ht="25" customHeight="1" spans="1:8">
      <c r="A2" s="6" t="s">
        <v>41</v>
      </c>
      <c r="B2" s="6" t="s">
        <v>43</v>
      </c>
      <c r="C2" s="6" t="s">
        <v>109</v>
      </c>
      <c r="D2" s="6" t="s">
        <v>12</v>
      </c>
      <c r="E2" s="6" t="s">
        <v>13</v>
      </c>
      <c r="F2" s="7" t="s">
        <v>14</v>
      </c>
      <c r="G2" s="7" t="s">
        <v>15</v>
      </c>
      <c r="H2" s="6" t="s">
        <v>45</v>
      </c>
    </row>
    <row r="3" ht="25" customHeight="1" spans="1:8">
      <c r="A3" s="8" t="s">
        <v>110</v>
      </c>
      <c r="B3" s="8"/>
      <c r="C3" s="8"/>
      <c r="D3" s="9"/>
      <c r="E3" s="9"/>
      <c r="F3" s="9"/>
      <c r="G3" s="9"/>
      <c r="H3" s="9"/>
    </row>
    <row r="4" ht="313" customHeight="1" spans="1:8">
      <c r="A4" s="10">
        <v>1</v>
      </c>
      <c r="B4" s="11" t="s">
        <v>111</v>
      </c>
      <c r="C4" s="12" t="s">
        <v>112</v>
      </c>
      <c r="D4" s="11" t="s">
        <v>113</v>
      </c>
      <c r="E4" s="10">
        <v>1</v>
      </c>
      <c r="F4" s="13">
        <v>132500</v>
      </c>
      <c r="G4" s="13">
        <f>E4*F4</f>
        <v>132500</v>
      </c>
      <c r="H4" s="6"/>
    </row>
    <row r="5" ht="86" customHeight="1" spans="1:8">
      <c r="A5" s="10">
        <v>2</v>
      </c>
      <c r="B5" s="14" t="s">
        <v>114</v>
      </c>
      <c r="C5" s="15" t="s">
        <v>115</v>
      </c>
      <c r="D5" s="14" t="s">
        <v>113</v>
      </c>
      <c r="E5" s="16">
        <v>1</v>
      </c>
      <c r="F5" s="13">
        <v>55000</v>
      </c>
      <c r="G5" s="13">
        <f t="shared" ref="G5:G30" si="0">E5*F5</f>
        <v>55000</v>
      </c>
      <c r="H5" s="17"/>
    </row>
    <row r="6" ht="174" customHeight="1" spans="1:8">
      <c r="A6" s="10">
        <v>3</v>
      </c>
      <c r="B6" s="10" t="s">
        <v>116</v>
      </c>
      <c r="C6" s="18" t="s">
        <v>117</v>
      </c>
      <c r="D6" s="11" t="s">
        <v>88</v>
      </c>
      <c r="E6" s="19">
        <v>1</v>
      </c>
      <c r="F6" s="13">
        <v>43750</v>
      </c>
      <c r="G6" s="13">
        <f t="shared" si="0"/>
        <v>43750</v>
      </c>
      <c r="H6" s="20" t="s">
        <v>118</v>
      </c>
    </row>
    <row r="7" ht="313" customHeight="1" spans="1:8">
      <c r="A7" s="10">
        <v>4</v>
      </c>
      <c r="B7" s="16" t="s">
        <v>119</v>
      </c>
      <c r="C7" s="21" t="s">
        <v>120</v>
      </c>
      <c r="D7" s="14" t="s">
        <v>88</v>
      </c>
      <c r="E7" s="16">
        <v>1</v>
      </c>
      <c r="F7" s="13">
        <f>15000+1500</f>
        <v>16500</v>
      </c>
      <c r="G7" s="13">
        <f t="shared" si="0"/>
        <v>16500</v>
      </c>
      <c r="H7" s="22"/>
    </row>
    <row r="8" ht="405" customHeight="1" spans="1:8">
      <c r="A8" s="10">
        <v>5</v>
      </c>
      <c r="B8" s="20" t="s">
        <v>121</v>
      </c>
      <c r="C8" s="23" t="s">
        <v>122</v>
      </c>
      <c r="D8" s="14" t="s">
        <v>113</v>
      </c>
      <c r="E8" s="24">
        <v>1</v>
      </c>
      <c r="F8" s="13">
        <v>40000</v>
      </c>
      <c r="G8" s="13">
        <f t="shared" si="0"/>
        <v>40000</v>
      </c>
      <c r="H8" s="22"/>
    </row>
    <row r="9" ht="119" customHeight="1" spans="1:8">
      <c r="A9" s="10">
        <v>6</v>
      </c>
      <c r="B9" s="22" t="s">
        <v>123</v>
      </c>
      <c r="C9" s="12" t="s">
        <v>124</v>
      </c>
      <c r="D9" s="14" t="s">
        <v>113</v>
      </c>
      <c r="E9" s="16">
        <v>1</v>
      </c>
      <c r="F9" s="13">
        <v>40000</v>
      </c>
      <c r="G9" s="13">
        <f t="shared" si="0"/>
        <v>40000</v>
      </c>
      <c r="H9" s="22"/>
    </row>
    <row r="10" ht="137" customHeight="1" spans="1:8">
      <c r="A10" s="10">
        <v>7</v>
      </c>
      <c r="B10" s="22" t="s">
        <v>125</v>
      </c>
      <c r="C10" s="12" t="s">
        <v>126</v>
      </c>
      <c r="D10" s="14" t="s">
        <v>66</v>
      </c>
      <c r="E10" s="25">
        <v>300</v>
      </c>
      <c r="F10" s="13">
        <v>40</v>
      </c>
      <c r="G10" s="13">
        <f t="shared" si="0"/>
        <v>12000</v>
      </c>
      <c r="H10" s="22" t="s">
        <v>127</v>
      </c>
    </row>
    <row r="11" ht="89.25" spans="1:8">
      <c r="A11" s="10">
        <v>8</v>
      </c>
      <c r="B11" s="26" t="s">
        <v>94</v>
      </c>
      <c r="C11" s="12" t="s">
        <v>128</v>
      </c>
      <c r="D11" s="26" t="s">
        <v>66</v>
      </c>
      <c r="E11" s="25">
        <v>30</v>
      </c>
      <c r="F11" s="13">
        <v>89</v>
      </c>
      <c r="G11" s="13">
        <f t="shared" si="0"/>
        <v>2670</v>
      </c>
      <c r="H11" s="22" t="s">
        <v>127</v>
      </c>
    </row>
    <row r="12" ht="18" customHeight="1" spans="1:8">
      <c r="A12" s="10">
        <v>9</v>
      </c>
      <c r="B12" s="27" t="s">
        <v>129</v>
      </c>
      <c r="C12" s="28" t="s">
        <v>130</v>
      </c>
      <c r="D12" s="29" t="s">
        <v>66</v>
      </c>
      <c r="E12" s="30">
        <v>50</v>
      </c>
      <c r="F12" s="13">
        <v>42</v>
      </c>
      <c r="G12" s="13">
        <f t="shared" si="0"/>
        <v>2100</v>
      </c>
      <c r="H12" s="31"/>
    </row>
    <row r="13" ht="18" customHeight="1" spans="1:8">
      <c r="A13" s="10">
        <v>10</v>
      </c>
      <c r="B13" s="26" t="s">
        <v>131</v>
      </c>
      <c r="C13" s="32" t="s">
        <v>132</v>
      </c>
      <c r="D13" s="33" t="s">
        <v>66</v>
      </c>
      <c r="E13" s="34">
        <v>50</v>
      </c>
      <c r="F13" s="13">
        <f>128*1.1</f>
        <v>140.8</v>
      </c>
      <c r="G13" s="13">
        <f t="shared" si="0"/>
        <v>7040</v>
      </c>
      <c r="H13" s="31"/>
    </row>
    <row r="14" ht="46" customHeight="1" spans="1:8">
      <c r="A14" s="10">
        <v>11</v>
      </c>
      <c r="B14" s="35" t="s">
        <v>133</v>
      </c>
      <c r="C14" s="36" t="s">
        <v>134</v>
      </c>
      <c r="D14" s="35" t="s">
        <v>25</v>
      </c>
      <c r="E14" s="35">
        <v>2</v>
      </c>
      <c r="F14" s="13">
        <v>300</v>
      </c>
      <c r="G14" s="13">
        <f t="shared" si="0"/>
        <v>600</v>
      </c>
      <c r="H14" s="35" t="s">
        <v>135</v>
      </c>
    </row>
    <row r="15" ht="51" customHeight="1" spans="1:8">
      <c r="A15" s="10">
        <v>12</v>
      </c>
      <c r="B15" s="35" t="s">
        <v>136</v>
      </c>
      <c r="C15" s="37" t="s">
        <v>137</v>
      </c>
      <c r="D15" s="35" t="s">
        <v>35</v>
      </c>
      <c r="E15" s="35">
        <v>1</v>
      </c>
      <c r="F15" s="13">
        <v>22000</v>
      </c>
      <c r="G15" s="13">
        <f t="shared" si="0"/>
        <v>22000</v>
      </c>
      <c r="H15" s="35"/>
    </row>
    <row r="16" ht="21" customHeight="1" spans="1:8">
      <c r="A16" s="10">
        <v>13</v>
      </c>
      <c r="B16" s="35" t="s">
        <v>138</v>
      </c>
      <c r="C16" s="37" t="s">
        <v>139</v>
      </c>
      <c r="D16" s="35" t="s">
        <v>88</v>
      </c>
      <c r="E16" s="35">
        <v>1</v>
      </c>
      <c r="F16" s="13">
        <v>400</v>
      </c>
      <c r="G16" s="13">
        <f t="shared" si="0"/>
        <v>400</v>
      </c>
      <c r="H16" s="35"/>
    </row>
    <row r="17" ht="112.5" spans="1:8">
      <c r="A17" s="10">
        <v>14</v>
      </c>
      <c r="B17" s="35" t="s">
        <v>140</v>
      </c>
      <c r="C17" s="12" t="s">
        <v>141</v>
      </c>
      <c r="D17" s="35" t="s">
        <v>88</v>
      </c>
      <c r="E17" s="35">
        <v>1</v>
      </c>
      <c r="F17" s="13">
        <v>2500</v>
      </c>
      <c r="G17" s="13">
        <f t="shared" si="0"/>
        <v>2500</v>
      </c>
      <c r="H17" s="35"/>
    </row>
    <row r="18" ht="22" customHeight="1" spans="1:8">
      <c r="A18" s="10">
        <v>15</v>
      </c>
      <c r="B18" s="35" t="s">
        <v>142</v>
      </c>
      <c r="C18" s="36" t="s">
        <v>143</v>
      </c>
      <c r="D18" s="35" t="s">
        <v>35</v>
      </c>
      <c r="E18" s="35">
        <v>1</v>
      </c>
      <c r="F18" s="13">
        <v>1200</v>
      </c>
      <c r="G18" s="13">
        <f t="shared" si="0"/>
        <v>1200</v>
      </c>
      <c r="H18" s="35"/>
    </row>
    <row r="19" ht="22" customHeight="1" spans="1:8">
      <c r="A19" s="10">
        <v>16</v>
      </c>
      <c r="B19" s="35" t="s">
        <v>144</v>
      </c>
      <c r="C19" s="36" t="s">
        <v>145</v>
      </c>
      <c r="D19" s="35" t="s">
        <v>88</v>
      </c>
      <c r="E19" s="35">
        <v>1</v>
      </c>
      <c r="F19" s="13">
        <v>60</v>
      </c>
      <c r="G19" s="13">
        <f t="shared" si="0"/>
        <v>60</v>
      </c>
      <c r="H19" s="35"/>
    </row>
    <row r="20" ht="42" customHeight="1" spans="1:8">
      <c r="A20" s="10">
        <v>17</v>
      </c>
      <c r="B20" s="14" t="s">
        <v>146</v>
      </c>
      <c r="C20" s="38" t="s">
        <v>147</v>
      </c>
      <c r="D20" s="14" t="s">
        <v>113</v>
      </c>
      <c r="E20" s="16">
        <v>1</v>
      </c>
      <c r="F20" s="13">
        <v>40000</v>
      </c>
      <c r="G20" s="13">
        <f t="shared" si="0"/>
        <v>40000</v>
      </c>
      <c r="H20" s="35" t="s">
        <v>148</v>
      </c>
    </row>
    <row r="21" ht="56" customHeight="1" spans="1:8">
      <c r="A21" s="10">
        <v>18</v>
      </c>
      <c r="B21" s="39" t="s">
        <v>149</v>
      </c>
      <c r="C21" s="40" t="s">
        <v>150</v>
      </c>
      <c r="D21" s="39" t="s">
        <v>113</v>
      </c>
      <c r="E21" s="39">
        <v>1</v>
      </c>
      <c r="F21" s="13">
        <v>52500</v>
      </c>
      <c r="G21" s="13">
        <f t="shared" si="0"/>
        <v>52500</v>
      </c>
      <c r="H21" s="41"/>
    </row>
    <row r="22" ht="276" spans="1:8">
      <c r="A22" s="10">
        <v>19</v>
      </c>
      <c r="B22" s="14" t="s">
        <v>151</v>
      </c>
      <c r="C22" s="21" t="s">
        <v>152</v>
      </c>
      <c r="D22" s="14" t="s">
        <v>153</v>
      </c>
      <c r="E22" s="42">
        <v>1</v>
      </c>
      <c r="F22" s="13">
        <v>154785</v>
      </c>
      <c r="G22" s="13">
        <f t="shared" si="0"/>
        <v>154785</v>
      </c>
      <c r="H22" s="14" t="s">
        <v>154</v>
      </c>
    </row>
    <row r="23" ht="24" customHeight="1" spans="1:8">
      <c r="A23" s="10">
        <v>20</v>
      </c>
      <c r="B23" s="14" t="s">
        <v>155</v>
      </c>
      <c r="C23" s="21" t="s">
        <v>156</v>
      </c>
      <c r="D23" s="14" t="s">
        <v>153</v>
      </c>
      <c r="E23" s="42">
        <v>1</v>
      </c>
      <c r="F23" s="13">
        <v>18000</v>
      </c>
      <c r="G23" s="13">
        <f t="shared" si="0"/>
        <v>18000</v>
      </c>
      <c r="H23" s="14"/>
    </row>
    <row r="24" ht="24" customHeight="1" spans="1:8">
      <c r="A24" s="43" t="s">
        <v>157</v>
      </c>
      <c r="B24" s="43"/>
      <c r="C24" s="43"/>
      <c r="D24" s="9"/>
      <c r="E24" s="9"/>
      <c r="F24" s="13"/>
      <c r="G24" s="13">
        <f t="shared" si="0"/>
        <v>0</v>
      </c>
      <c r="H24" s="9"/>
    </row>
    <row r="25" ht="24" customHeight="1" spans="1:8">
      <c r="A25" s="44">
        <v>1</v>
      </c>
      <c r="B25" s="44" t="s">
        <v>158</v>
      </c>
      <c r="C25" s="45" t="s">
        <v>159</v>
      </c>
      <c r="D25" s="44" t="s">
        <v>88</v>
      </c>
      <c r="E25" s="44">
        <v>1</v>
      </c>
      <c r="F25" s="13">
        <v>20000</v>
      </c>
      <c r="G25" s="13">
        <f t="shared" si="0"/>
        <v>20000</v>
      </c>
      <c r="H25" s="44"/>
    </row>
    <row r="26" ht="24" customHeight="1" spans="1:8">
      <c r="A26" s="44">
        <v>2</v>
      </c>
      <c r="B26" s="44" t="s">
        <v>158</v>
      </c>
      <c r="C26" s="45" t="s">
        <v>160</v>
      </c>
      <c r="D26" s="44" t="s">
        <v>88</v>
      </c>
      <c r="E26" s="44">
        <v>1</v>
      </c>
      <c r="F26" s="13">
        <v>20000</v>
      </c>
      <c r="G26" s="13">
        <f t="shared" si="0"/>
        <v>20000</v>
      </c>
      <c r="H26" s="44"/>
    </row>
    <row r="27" ht="24" customHeight="1" spans="1:8">
      <c r="A27" s="44">
        <v>3</v>
      </c>
      <c r="B27" s="44" t="s">
        <v>158</v>
      </c>
      <c r="C27" s="45" t="s">
        <v>161</v>
      </c>
      <c r="D27" s="44" t="s">
        <v>88</v>
      </c>
      <c r="E27" s="44">
        <v>1</v>
      </c>
      <c r="F27" s="13">
        <v>20000</v>
      </c>
      <c r="G27" s="13">
        <f t="shared" si="0"/>
        <v>20000</v>
      </c>
      <c r="H27" s="44"/>
    </row>
    <row r="28" ht="24" customHeight="1" spans="1:8">
      <c r="A28" s="44">
        <v>4</v>
      </c>
      <c r="B28" s="44" t="s">
        <v>162</v>
      </c>
      <c r="C28" s="45" t="s">
        <v>163</v>
      </c>
      <c r="D28" s="44" t="s">
        <v>88</v>
      </c>
      <c r="E28" s="44">
        <v>1</v>
      </c>
      <c r="F28" s="13">
        <v>20000</v>
      </c>
      <c r="G28" s="13">
        <f t="shared" si="0"/>
        <v>20000</v>
      </c>
      <c r="H28" s="44"/>
    </row>
    <row r="29" ht="24" customHeight="1" spans="1:8">
      <c r="A29" s="43" t="s">
        <v>164</v>
      </c>
      <c r="B29" s="43"/>
      <c r="C29" s="8"/>
      <c r="D29" s="9"/>
      <c r="E29" s="9"/>
      <c r="F29" s="13"/>
      <c r="G29" s="13">
        <f t="shared" si="0"/>
        <v>0</v>
      </c>
      <c r="H29" s="9"/>
    </row>
    <row r="30" ht="24" customHeight="1" spans="1:8">
      <c r="A30" s="46">
        <v>1</v>
      </c>
      <c r="B30" s="46" t="s">
        <v>158</v>
      </c>
      <c r="C30" s="47" t="s">
        <v>165</v>
      </c>
      <c r="D30" s="46" t="s">
        <v>113</v>
      </c>
      <c r="E30" s="46">
        <v>1</v>
      </c>
      <c r="F30" s="13">
        <v>105000</v>
      </c>
      <c r="G30" s="13">
        <f t="shared" si="0"/>
        <v>105000</v>
      </c>
      <c r="H30" s="46" t="s">
        <v>158</v>
      </c>
    </row>
    <row r="31" ht="24" customHeight="1" spans="1:8">
      <c r="A31" s="48" t="s">
        <v>36</v>
      </c>
      <c r="B31" s="49"/>
      <c r="C31" s="50"/>
      <c r="D31" s="51"/>
      <c r="E31" s="51"/>
      <c r="F31" s="52"/>
      <c r="G31" s="53">
        <f>SUM(G4:G30)</f>
        <v>828605</v>
      </c>
      <c r="H31" s="51"/>
    </row>
    <row r="33" spans="1:3">
      <c r="A33" s="54" t="s">
        <v>107</v>
      </c>
      <c r="B33" s="54"/>
      <c r="C33" s="54"/>
    </row>
  </sheetData>
  <mergeCells count="4">
    <mergeCell ref="A1:H1"/>
    <mergeCell ref="A3:H3"/>
    <mergeCell ref="A31:B31"/>
    <mergeCell ref="A33:C3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封皮</vt:lpstr>
      <vt:lpstr>光伏站 材料表</vt:lpstr>
      <vt:lpstr>电气一次材料表</vt:lpstr>
      <vt:lpstr>电气二次材料表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wzq</dc:creator>
  <cp:lastModifiedBy>Administrator</cp:lastModifiedBy>
  <dcterms:created xsi:type="dcterms:W3CDTF">2023-05-08T02:26:00Z</dcterms:created>
  <dcterms:modified xsi:type="dcterms:W3CDTF">2024-12-04T01:56:34Z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3BF810A3659A4189A3F4F70F980CB4E0_13</vt:lpwstr>
  </property>
  <property fmtid="{D5CDD505-2E9C-101B-9397-08002B2CF9AE}" pid="3" name="KSOProductBuildVer">
    <vt:lpwstr>2052-12.1.0.19302</vt:lpwstr>
  </property>
</Properties>
</file>