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definedNames>
    <definedName name="_xlnm.Print_Area" localSheetId="0">Sheet1!$A$1:$P$20</definedName>
  </definedNames>
  <calcPr calcId="144525"/>
</workbook>
</file>

<file path=xl/sharedStrings.xml><?xml version="1.0" encoding="utf-8"?>
<sst xmlns="http://schemas.openxmlformats.org/spreadsheetml/2006/main" count="67" uniqueCount="54">
  <si>
    <t>设备明细表</t>
  </si>
  <si>
    <t>序号</t>
  </si>
  <si>
    <t>名称</t>
  </si>
  <si>
    <t>单位</t>
  </si>
  <si>
    <t>位置/数量</t>
  </si>
  <si>
    <t>数量合计</t>
  </si>
  <si>
    <t>单价（元）</t>
  </si>
  <si>
    <t>合计（元）</t>
  </si>
  <si>
    <t>技术参数要求</t>
  </si>
  <si>
    <t>双河粮库</t>
  </si>
  <si>
    <t>东津粮库</t>
  </si>
  <si>
    <t>长发粮库</t>
  </si>
  <si>
    <t>永安粮库</t>
  </si>
  <si>
    <t>三河粮库</t>
  </si>
  <si>
    <t>第五粮库</t>
  </si>
  <si>
    <t>张维粮库</t>
  </si>
  <si>
    <t>太平川粮库</t>
  </si>
  <si>
    <t>四方台粮库</t>
  </si>
  <si>
    <t>仓门摄像枪机</t>
  </si>
  <si>
    <t>台</t>
  </si>
  <si>
    <t>★1、像素≥400万；
2、支持传感器类型≥ 1/3" CMOS 红外筒型网络摄像机；
3、支持最低照度彩色不大于0.005 lx，黑白不大于0.0005 lx；
4、视频压缩标准：H.265；H.264；H.264B；MJPEG；
5、支持信噪比不小于62dB；
6、支持最大图像尺寸≥： 2688 × 1520（默认2560 × 1440）；
7、具有绊线入侵、区域入侵等通用行为分析功能；
8、最大补光距离不小80米（红外）；
9、配置摄像机支架和电源。</t>
  </si>
  <si>
    <t>主干道摄像枪机</t>
  </si>
  <si>
    <t>业务岗位像枪机</t>
  </si>
  <si>
    <t>作业区摄像机</t>
  </si>
  <si>
    <t>★1、全光谱网络球机；
2、传感器类型≥1/2.8英寸CMOS；
★3、像素≥400万；
★4、光学变倍≥23倍；
5、摄像头尺寸≥6寸；
6、镜头焦距4.8mm-110mm；
7、支持最低照度可达彩色0.005x，黑白0.0005x；
8、 内置红外灯补光和白光灯补光，支持双支持最大补光距离≥30m（白光外），≥150m（红外光）；
9、需支持跟踪报警功能，支持报警联动状态下，白光灯闪烁时间和次数、报警闪烁时间间隔设置;
支持声音报警(外接喇叭、报警线)设置，支持自定义语音上传+默认语音内置；
★10、需支持在IE浏览器下进行定时抓拍、报警抓拍，并将抓拍图片FTP上传，抓图的时间间隔、图片质量(≥6种模式)、图片分辨率可设；（提供有资质第三方检测机构出具的检测报告）
11、需支持具有自动/手动白平衡功能，当使用环境实际色温在2800K～10000K范围内变化时，设 备应能自动/手动调整白平衡，使输出图像准确重现出观察场景的实际色彩；
12、需支持智能行为分析功能，支持区域入侵、越界侦测、支持穿越围栏；支持徘徊检测；支持物 品遗留；支持物品搬移；支 持快速移动；支持停车检测；支持人员聚集；支持人车分类报警；支持联动跟踪；
★13、需支持OSD信息叠加功能，OSD信息叠加可支持通道、时间、预置点等信息;（提供有资质第三方检测机构出具的检测报告）
14、需支持快捷配置功能，对曝光参数、OSD、智能资源分配模式等参数进行配置；
15、支持跟踪报警功能，可对监视画面中的多个目标进行跟踪，并可显示移动目标的属性；当移动目标进入监视画面时可报警上传；动态检测/视频遮挡；音频检测；网络断开检测；IP冲突检测；存储卡状态检测；存储空间检测；
16、需支持旋转范围水平范围不低于：0°～360°，连续旋转垂直范围不低于： -15°～90° 自动翻转180°后连续监视。</t>
  </si>
  <si>
    <t>硬盘录像机NVR</t>
  </si>
  <si>
    <t>★1、支持接入≥16块接口为SATA的硬盘，每个SATA口可接入最大不低于10TB容量的硬盘；（提供有资质第三方检测机构出具的检测报告）
2、支持接入路数≥32路；
3、支持IP批量添加功能，在添加设备过程中可批量修改设备IP，可开启IP过滤使能功能，已添加的设备自动过滤；
4、支持接驳ONVIF、RTSP协议的第三方摄像机和主流品牌摄像机；支持IPv4、IPv6、HTTP、UP nP、NTP、SADP、SNMP、 PPPoE、DNS、FTP、ONVIF网络协议；
5、具有≥4个USB接口；
6、可将视频图像以多画面分割方式显示，可自定义画面布局；
7、应支持热备盘功能，可指定某块硬盘为热备盘，支持全局热备和局部热备。可指定某一块硬盘为热备盘，当阵列内某块磁盘 发生故障，热备盘自动替换故障盘进行磁盘阵列重构；
8、支持查看硬盘健康状态信息，包括温度，震动，支持USB导出硬盘信息；
★9、支持组合报警模式，可设置将NVR的报警接入有报警功能的摄像机，组合报警模式支持遮挡报警、移动侦测、人脸抓拍、人脸侦测、车辆检测、越界侦测、区域入侵侦测、进入/离开区域侦测、人员聚集侦测、快速移动侦测、物品遗留侦测、物品拿 取侦测、停车侦测、徘徊侦测、场景变更侦测；（ 提供有资质第三方检测机构出具的检测报告）;
10、支持N+M集群服务功能。</t>
  </si>
  <si>
    <t>监控硬盘</t>
  </si>
  <si>
    <t>块</t>
  </si>
  <si>
    <t>3.5英寸，≥ 8TB ,转速≥5400RPM，缓存≥ 256M SATA</t>
  </si>
  <si>
    <t>监控信息箱</t>
  </si>
  <si>
    <t>套</t>
  </si>
  <si>
    <t>1、304不锈钢户外设备箱；
2、高600*宽500*深350，板材厚度0.8mm；
3、配置1个16A空气开关，1个40kA/275V 2P 浪涌保护器，1个5位三孔插排；
4、含配件连件及箱体主电源、地线引接等。</t>
  </si>
  <si>
    <t>接入交换机</t>
  </si>
  <si>
    <t>1、交换机容量≥13.6 Gbps，包转发率：≥4.17 Mpps；
2、接口≥8*10/100 Base-T电口、≥2*100/1000 Base-X SFP；
3、工作温度范围不低于-40℃-+75℃；
4、支持STP/RSTP/MSTP等环网协议，支持快速环网ERPS，基于IEEE802.1Q的VLAN配置，支持手工链路聚合和静态LACP链路聚合；
5、支持VLAN，流量控制，ACL，QoS；
6、支持SNMP V1/V2c/V3网管。</t>
  </si>
  <si>
    <t>光模块</t>
  </si>
  <si>
    <t>1、波长1310nm;
2、单模，双纤；
3、速率：1000M；
4、传输距离10KM;
5、兼容光纤交换机和接入交换机。</t>
  </si>
  <si>
    <t>网络机柜</t>
  </si>
  <si>
    <t>1、19英寸标准机柜
2、规格宽600mm*深1000mm*高2000mm，网门，黑色；
3、配置16A 8位三孔PDU1个，托盘3块；
4、板材厚度≥1.0mm。</t>
  </si>
  <si>
    <t>AI服务器内存</t>
  </si>
  <si>
    <t>项</t>
  </si>
  <si>
    <t>3条32GB-2933MT/s内存，支持内存设计速率≥3200MT/s，新增内存必须与现有服务器兼容。</t>
  </si>
  <si>
    <t>业务服务器</t>
  </si>
  <si>
    <t>1、标准机架式服务器；
2、处理器：配置≥2颗处理器，单颗主频≥2.2GHz，核心数≥8核；
3、内存：≥64GB，可扩展；
4、硬盘：配置≥1*4TB硬盘；
5、网卡：配置≥ 2*GE（电口）和2*10GE（光口）以太网接口及2*10GE多模光模块；
6、PCI-E I/O插槽总数≥6个PCIe3.0；
7、配置电源模块≥2个。</t>
  </si>
  <si>
    <t>光缆</t>
  </si>
  <si>
    <t>米</t>
  </si>
  <si>
    <t>1、符合《GBT 7424.X-2003 光缆》等相关国家标准或通信行业标准要求；
2、光缆类型：GYTA；
3、光纤类型：采用符合中国国家标准、通信行业标准和ITU-T、IEC建议等相关标准的G·652单模光纤；
4、提供端到端光缆套管布放，包含ODF机框、尾纤、光缆熔接及成端等（含材料）；
5、光缆的芯数不限于12/24/48/96/144/288芯，满足项目需求。</t>
  </si>
  <si>
    <t>100公分支架</t>
  </si>
  <si>
    <t>1000mm壁装支架、铝合金材质、壁厚不小于1.5mm、配有万向调节底座、不锈钢螺丝、内藏线设计。</t>
  </si>
  <si>
    <t>管道</t>
  </si>
  <si>
    <t>1、管道材料采用低压聚乙烯塑料管，主管道管材外径为Φ50mm，支路引接管材外径为Φ32mm；
2、管道段长尽量控制在100米内；
3、管顶距地面深度0.8米埋深；
4、手孔规格外径600mm*600mm，手孔口圈及井盖为铸铁材质。</t>
  </si>
  <si>
    <t>监控立杆</t>
  </si>
  <si>
    <t>含基础、预埋件等</t>
  </si>
  <si>
    <t>总计金额（元）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</si>
</sst>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2"/>
      <name val="等线"/>
      <charset val="134"/>
    </font>
    <font>
      <sz val="12"/>
      <color rgb="FF000000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4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9" fillId="13" borderId="15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176" fontId="1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"/>
  <sheetViews>
    <sheetView tabSelected="1" view="pageBreakPreview" zoomScale="70" zoomScaleNormal="85" workbookViewId="0">
      <selection activeCell="L3" sqref="L3"/>
    </sheetView>
  </sheetViews>
  <sheetFormatPr defaultColWidth="16" defaultRowHeight="31" customHeight="1"/>
  <cols>
    <col min="1" max="1" width="7" style="1" customWidth="1"/>
    <col min="2" max="3" width="16" style="1" customWidth="1"/>
    <col min="4" max="12" width="11.7583333333333" style="1" customWidth="1"/>
    <col min="13" max="13" width="13.0833333333333" style="1" customWidth="1"/>
    <col min="14" max="15" width="14.85" style="1" customWidth="1"/>
    <col min="16" max="16" width="33.0833333333333" style="2" customWidth="1"/>
    <col min="17" max="16380" width="16" style="1" customWidth="1"/>
    <col min="16381" max="16384" width="16" style="1"/>
  </cols>
  <sheetData>
    <row r="1" ht="44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3"/>
    </row>
    <row r="2" customHeight="1" spans="1:16">
      <c r="A2" s="4" t="s">
        <v>1</v>
      </c>
      <c r="B2" s="5" t="s">
        <v>2</v>
      </c>
      <c r="C2" s="5" t="s">
        <v>3</v>
      </c>
      <c r="D2" s="6" t="s">
        <v>4</v>
      </c>
      <c r="E2" s="6"/>
      <c r="F2" s="6"/>
      <c r="G2" s="6"/>
      <c r="H2" s="6"/>
      <c r="I2" s="6"/>
      <c r="J2" s="6"/>
      <c r="K2" s="6"/>
      <c r="L2" s="6"/>
      <c r="M2" s="6" t="s">
        <v>5</v>
      </c>
      <c r="N2" s="6" t="s">
        <v>6</v>
      </c>
      <c r="O2" s="6" t="s">
        <v>7</v>
      </c>
      <c r="P2" s="4" t="s">
        <v>8</v>
      </c>
    </row>
    <row r="3" customHeight="1" spans="1:16">
      <c r="A3" s="7"/>
      <c r="B3" s="8"/>
      <c r="C3" s="8"/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/>
      <c r="N3" s="6"/>
      <c r="O3" s="6"/>
      <c r="P3" s="7"/>
    </row>
    <row r="4" customHeight="1" spans="1:16">
      <c r="A4" s="9">
        <v>1</v>
      </c>
      <c r="B4" s="10" t="s">
        <v>18</v>
      </c>
      <c r="C4" s="11" t="s">
        <v>19</v>
      </c>
      <c r="D4" s="12">
        <v>35</v>
      </c>
      <c r="E4" s="12">
        <v>20</v>
      </c>
      <c r="F4" s="12">
        <v>33</v>
      </c>
      <c r="G4" s="12">
        <v>30</v>
      </c>
      <c r="H4" s="12">
        <v>19</v>
      </c>
      <c r="I4" s="12">
        <v>9</v>
      </c>
      <c r="J4" s="12">
        <v>9</v>
      </c>
      <c r="K4" s="12">
        <v>10</v>
      </c>
      <c r="L4" s="12">
        <v>23</v>
      </c>
      <c r="M4" s="24">
        <f>SUM(D4:L4)</f>
        <v>188</v>
      </c>
      <c r="N4" s="25">
        <v>500</v>
      </c>
      <c r="O4" s="26">
        <f>M4*N4</f>
        <v>94000</v>
      </c>
      <c r="P4" s="27" t="s">
        <v>20</v>
      </c>
    </row>
    <row r="5" customHeight="1" spans="1:16">
      <c r="A5" s="9">
        <v>2</v>
      </c>
      <c r="B5" s="13" t="s">
        <v>21</v>
      </c>
      <c r="C5" s="14" t="s">
        <v>19</v>
      </c>
      <c r="D5" s="15">
        <v>13</v>
      </c>
      <c r="E5" s="15">
        <v>18</v>
      </c>
      <c r="F5" s="15">
        <v>16</v>
      </c>
      <c r="G5" s="15">
        <v>16</v>
      </c>
      <c r="H5" s="15">
        <v>9</v>
      </c>
      <c r="I5" s="15">
        <v>6</v>
      </c>
      <c r="J5" s="15">
        <v>14</v>
      </c>
      <c r="K5" s="15">
        <v>13</v>
      </c>
      <c r="L5" s="15">
        <v>12</v>
      </c>
      <c r="M5" s="28">
        <f>SUM(D5:L5)</f>
        <v>117</v>
      </c>
      <c r="N5" s="29">
        <v>500</v>
      </c>
      <c r="O5" s="30">
        <f>M5*N5</f>
        <v>58500</v>
      </c>
      <c r="P5" s="27" t="s">
        <v>20</v>
      </c>
    </row>
    <row r="6" customHeight="1" spans="1:16">
      <c r="A6" s="9">
        <v>3</v>
      </c>
      <c r="B6" s="16" t="s">
        <v>22</v>
      </c>
      <c r="C6" s="17" t="s">
        <v>19</v>
      </c>
      <c r="D6" s="15">
        <v>4</v>
      </c>
      <c r="E6" s="15">
        <v>4</v>
      </c>
      <c r="F6" s="15">
        <v>4</v>
      </c>
      <c r="G6" s="15">
        <v>4</v>
      </c>
      <c r="H6" s="15">
        <v>4</v>
      </c>
      <c r="I6" s="15">
        <v>4</v>
      </c>
      <c r="J6" s="15">
        <v>4</v>
      </c>
      <c r="K6" s="15">
        <v>4</v>
      </c>
      <c r="L6" s="15">
        <v>4</v>
      </c>
      <c r="M6" s="28">
        <f>SUM(D6:L6)</f>
        <v>36</v>
      </c>
      <c r="N6" s="29">
        <v>500</v>
      </c>
      <c r="O6" s="30">
        <f>M6*N6</f>
        <v>18000</v>
      </c>
      <c r="P6" s="27" t="s">
        <v>20</v>
      </c>
    </row>
    <row r="7" customHeight="1" spans="1:16">
      <c r="A7" s="9">
        <v>4</v>
      </c>
      <c r="B7" s="18" t="s">
        <v>23</v>
      </c>
      <c r="C7" s="19" t="s">
        <v>19</v>
      </c>
      <c r="D7" s="15">
        <v>2</v>
      </c>
      <c r="E7" s="15">
        <v>1</v>
      </c>
      <c r="F7" s="15">
        <v>1</v>
      </c>
      <c r="G7" s="15">
        <v>1</v>
      </c>
      <c r="H7" s="15">
        <v>1</v>
      </c>
      <c r="I7" s="15">
        <v>1</v>
      </c>
      <c r="J7" s="15">
        <v>2</v>
      </c>
      <c r="K7" s="15">
        <v>1</v>
      </c>
      <c r="L7" s="15">
        <v>2</v>
      </c>
      <c r="M7" s="28">
        <f>SUM(D7:L7)</f>
        <v>12</v>
      </c>
      <c r="N7" s="29">
        <v>3000</v>
      </c>
      <c r="O7" s="30">
        <f>M7*N7</f>
        <v>36000</v>
      </c>
      <c r="P7" s="27" t="s">
        <v>24</v>
      </c>
    </row>
    <row r="8" customHeight="1" spans="1:16">
      <c r="A8" s="9">
        <v>5</v>
      </c>
      <c r="B8" s="18" t="s">
        <v>25</v>
      </c>
      <c r="C8" s="19" t="s">
        <v>19</v>
      </c>
      <c r="D8" s="15">
        <v>2</v>
      </c>
      <c r="E8" s="15">
        <v>1</v>
      </c>
      <c r="F8" s="15">
        <v>2</v>
      </c>
      <c r="G8" s="15">
        <v>2</v>
      </c>
      <c r="H8" s="15">
        <v>1</v>
      </c>
      <c r="I8" s="15">
        <v>1</v>
      </c>
      <c r="J8" s="15">
        <v>1</v>
      </c>
      <c r="K8" s="15">
        <v>1</v>
      </c>
      <c r="L8" s="15">
        <v>1</v>
      </c>
      <c r="M8" s="28">
        <f t="shared" ref="M8:M22" si="0">SUM(D8:L8)</f>
        <v>12</v>
      </c>
      <c r="N8" s="29">
        <v>5000</v>
      </c>
      <c r="O8" s="30">
        <f t="shared" ref="O8:O22" si="1">M8*N8</f>
        <v>60000</v>
      </c>
      <c r="P8" s="27" t="s">
        <v>26</v>
      </c>
    </row>
    <row r="9" customHeight="1" spans="1:16">
      <c r="A9" s="9">
        <v>6</v>
      </c>
      <c r="B9" s="18" t="s">
        <v>27</v>
      </c>
      <c r="C9" s="19" t="s">
        <v>28</v>
      </c>
      <c r="D9" s="15">
        <v>28</v>
      </c>
      <c r="E9" s="15">
        <v>24</v>
      </c>
      <c r="F9" s="15">
        <v>31</v>
      </c>
      <c r="G9" s="15">
        <v>27</v>
      </c>
      <c r="H9" s="15">
        <v>19</v>
      </c>
      <c r="I9" s="15">
        <v>28</v>
      </c>
      <c r="J9" s="15">
        <v>16</v>
      </c>
      <c r="K9" s="15">
        <v>16</v>
      </c>
      <c r="L9" s="15">
        <v>23</v>
      </c>
      <c r="M9" s="28">
        <f t="shared" si="0"/>
        <v>212</v>
      </c>
      <c r="N9" s="29">
        <v>1400</v>
      </c>
      <c r="O9" s="30">
        <f t="shared" si="1"/>
        <v>296800</v>
      </c>
      <c r="P9" s="27" t="s">
        <v>29</v>
      </c>
    </row>
    <row r="10" customHeight="1" spans="1:16">
      <c r="A10" s="9">
        <v>7</v>
      </c>
      <c r="B10" s="18" t="s">
        <v>30</v>
      </c>
      <c r="C10" s="19" t="s">
        <v>31</v>
      </c>
      <c r="D10" s="15">
        <v>12</v>
      </c>
      <c r="E10" s="15">
        <v>6</v>
      </c>
      <c r="F10" s="15">
        <v>12</v>
      </c>
      <c r="G10" s="15">
        <v>8</v>
      </c>
      <c r="H10" s="15">
        <v>4</v>
      </c>
      <c r="I10" s="15">
        <v>2</v>
      </c>
      <c r="J10" s="15">
        <v>4</v>
      </c>
      <c r="K10" s="15">
        <v>6</v>
      </c>
      <c r="L10" s="15">
        <v>11</v>
      </c>
      <c r="M10" s="28">
        <f t="shared" si="0"/>
        <v>65</v>
      </c>
      <c r="N10" s="29">
        <v>850</v>
      </c>
      <c r="O10" s="30">
        <f t="shared" si="1"/>
        <v>55250</v>
      </c>
      <c r="P10" s="27" t="s">
        <v>32</v>
      </c>
    </row>
    <row r="11" customHeight="1" spans="1:16">
      <c r="A11" s="9">
        <v>8</v>
      </c>
      <c r="B11" s="18" t="s">
        <v>33</v>
      </c>
      <c r="C11" s="19" t="s">
        <v>19</v>
      </c>
      <c r="D11" s="15">
        <v>12</v>
      </c>
      <c r="E11" s="15">
        <v>7</v>
      </c>
      <c r="F11" s="15">
        <v>13</v>
      </c>
      <c r="G11" s="15">
        <v>9</v>
      </c>
      <c r="H11" s="15">
        <v>5</v>
      </c>
      <c r="I11" s="15">
        <v>3</v>
      </c>
      <c r="J11" s="15">
        <v>5</v>
      </c>
      <c r="K11" s="15">
        <v>7</v>
      </c>
      <c r="L11" s="15">
        <v>12</v>
      </c>
      <c r="M11" s="28">
        <f t="shared" si="0"/>
        <v>73</v>
      </c>
      <c r="N11" s="29">
        <v>500</v>
      </c>
      <c r="O11" s="30">
        <f t="shared" si="1"/>
        <v>36500</v>
      </c>
      <c r="P11" s="27" t="s">
        <v>34</v>
      </c>
    </row>
    <row r="12" customHeight="1" spans="1:16">
      <c r="A12" s="9">
        <v>9</v>
      </c>
      <c r="B12" s="18" t="s">
        <v>35</v>
      </c>
      <c r="C12" s="19" t="s">
        <v>28</v>
      </c>
      <c r="D12" s="15">
        <f t="shared" ref="D12:L12" si="2">D11*2</f>
        <v>24</v>
      </c>
      <c r="E12" s="15">
        <f t="shared" si="2"/>
        <v>14</v>
      </c>
      <c r="F12" s="15">
        <f t="shared" si="2"/>
        <v>26</v>
      </c>
      <c r="G12" s="15">
        <f t="shared" si="2"/>
        <v>18</v>
      </c>
      <c r="H12" s="15">
        <f t="shared" si="2"/>
        <v>10</v>
      </c>
      <c r="I12" s="15">
        <f t="shared" si="2"/>
        <v>6</v>
      </c>
      <c r="J12" s="15">
        <f t="shared" si="2"/>
        <v>10</v>
      </c>
      <c r="K12" s="15">
        <f t="shared" si="2"/>
        <v>14</v>
      </c>
      <c r="L12" s="15">
        <f t="shared" si="2"/>
        <v>24</v>
      </c>
      <c r="M12" s="28">
        <f t="shared" si="0"/>
        <v>146</v>
      </c>
      <c r="N12" s="29">
        <v>150</v>
      </c>
      <c r="O12" s="30">
        <f t="shared" si="1"/>
        <v>21900</v>
      </c>
      <c r="P12" s="27" t="s">
        <v>36</v>
      </c>
    </row>
    <row r="13" customHeight="1" spans="1:16">
      <c r="A13" s="9">
        <v>10</v>
      </c>
      <c r="B13" s="20" t="s">
        <v>37</v>
      </c>
      <c r="C13" s="19" t="s">
        <v>19</v>
      </c>
      <c r="D13" s="15">
        <v>1</v>
      </c>
      <c r="E13" s="15"/>
      <c r="F13" s="15">
        <v>1</v>
      </c>
      <c r="G13" s="15">
        <v>1</v>
      </c>
      <c r="H13" s="15"/>
      <c r="I13" s="15"/>
      <c r="J13" s="15"/>
      <c r="K13" s="15"/>
      <c r="L13" s="15"/>
      <c r="M13" s="28">
        <f t="shared" si="0"/>
        <v>3</v>
      </c>
      <c r="N13" s="29">
        <v>2000</v>
      </c>
      <c r="O13" s="30">
        <f t="shared" si="1"/>
        <v>6000</v>
      </c>
      <c r="P13" s="27" t="s">
        <v>38</v>
      </c>
    </row>
    <row r="14" customHeight="1" spans="1:16">
      <c r="A14" s="9">
        <v>11</v>
      </c>
      <c r="B14" s="21" t="s">
        <v>39</v>
      </c>
      <c r="C14" s="19" t="s">
        <v>40</v>
      </c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28">
        <f t="shared" si="0"/>
        <v>9</v>
      </c>
      <c r="N14" s="29">
        <v>14600</v>
      </c>
      <c r="O14" s="30">
        <f t="shared" si="1"/>
        <v>131400</v>
      </c>
      <c r="P14" s="27" t="s">
        <v>41</v>
      </c>
    </row>
    <row r="15" customHeight="1" spans="1:16">
      <c r="A15" s="9">
        <v>12</v>
      </c>
      <c r="B15" s="18" t="s">
        <v>42</v>
      </c>
      <c r="C15" s="19" t="s">
        <v>19</v>
      </c>
      <c r="D15" s="15">
        <v>1</v>
      </c>
      <c r="E15" s="15">
        <v>1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  <c r="K15" s="15">
        <v>1</v>
      </c>
      <c r="L15" s="15">
        <v>1</v>
      </c>
      <c r="M15" s="28">
        <f t="shared" si="0"/>
        <v>9</v>
      </c>
      <c r="N15" s="29">
        <v>20000</v>
      </c>
      <c r="O15" s="30">
        <f t="shared" si="1"/>
        <v>180000</v>
      </c>
      <c r="P15" s="27" t="s">
        <v>43</v>
      </c>
    </row>
    <row r="16" customHeight="1" spans="1:16">
      <c r="A16" s="9">
        <v>13</v>
      </c>
      <c r="B16" s="13" t="s">
        <v>44</v>
      </c>
      <c r="C16" s="19" t="s">
        <v>45</v>
      </c>
      <c r="D16" s="22">
        <f>D10*170+400</f>
        <v>2440</v>
      </c>
      <c r="E16" s="22">
        <f t="shared" ref="E16:I16" si="3">E10*170</f>
        <v>1020</v>
      </c>
      <c r="F16" s="22">
        <f>F10*170+800</f>
        <v>2840</v>
      </c>
      <c r="G16" s="22">
        <f t="shared" si="3"/>
        <v>1360</v>
      </c>
      <c r="H16" s="22">
        <f t="shared" si="3"/>
        <v>680</v>
      </c>
      <c r="I16" s="22">
        <f t="shared" si="3"/>
        <v>340</v>
      </c>
      <c r="J16" s="22">
        <f>J10*180+350</f>
        <v>1070</v>
      </c>
      <c r="K16" s="22">
        <f>K10*170+200</f>
        <v>1220</v>
      </c>
      <c r="L16" s="22">
        <f>L10*170+200</f>
        <v>2070</v>
      </c>
      <c r="M16" s="28">
        <f t="shared" si="0"/>
        <v>13040</v>
      </c>
      <c r="N16" s="29">
        <v>5</v>
      </c>
      <c r="O16" s="30">
        <f t="shared" si="1"/>
        <v>65200</v>
      </c>
      <c r="P16" s="27" t="s">
        <v>46</v>
      </c>
    </row>
    <row r="17" customHeight="1" spans="1:16">
      <c r="A17" s="9">
        <v>14</v>
      </c>
      <c r="B17" s="18" t="s">
        <v>47</v>
      </c>
      <c r="C17" s="19" t="s">
        <v>31</v>
      </c>
      <c r="D17" s="22">
        <v>33</v>
      </c>
      <c r="E17" s="22">
        <v>20</v>
      </c>
      <c r="F17" s="22">
        <v>31</v>
      </c>
      <c r="G17" s="22">
        <v>26</v>
      </c>
      <c r="H17" s="22">
        <v>18</v>
      </c>
      <c r="I17" s="22">
        <v>8</v>
      </c>
      <c r="J17" s="22">
        <v>5</v>
      </c>
      <c r="K17" s="22"/>
      <c r="L17" s="22">
        <v>23</v>
      </c>
      <c r="M17" s="28">
        <f t="shared" si="0"/>
        <v>164</v>
      </c>
      <c r="N17" s="29">
        <v>200</v>
      </c>
      <c r="O17" s="29">
        <f t="shared" si="1"/>
        <v>32800</v>
      </c>
      <c r="P17" s="31" t="s">
        <v>48</v>
      </c>
    </row>
    <row r="18" customHeight="1" spans="1:16">
      <c r="A18" s="9">
        <v>15</v>
      </c>
      <c r="B18" s="18" t="s">
        <v>49</v>
      </c>
      <c r="C18" s="19" t="s">
        <v>45</v>
      </c>
      <c r="D18" s="22">
        <v>260</v>
      </c>
      <c r="E18" s="22"/>
      <c r="F18" s="22">
        <v>500</v>
      </c>
      <c r="G18" s="22"/>
      <c r="H18" s="22"/>
      <c r="I18" s="22"/>
      <c r="J18" s="22">
        <v>280</v>
      </c>
      <c r="K18" s="22"/>
      <c r="L18" s="22">
        <v>400</v>
      </c>
      <c r="M18" s="28">
        <f t="shared" si="0"/>
        <v>1440</v>
      </c>
      <c r="N18" s="29">
        <v>150</v>
      </c>
      <c r="O18" s="29">
        <f t="shared" si="1"/>
        <v>216000</v>
      </c>
      <c r="P18" s="31" t="s">
        <v>50</v>
      </c>
    </row>
    <row r="19" customHeight="1" spans="1:16">
      <c r="A19" s="9">
        <v>16</v>
      </c>
      <c r="B19" s="18" t="s">
        <v>51</v>
      </c>
      <c r="C19" s="19" t="s">
        <v>31</v>
      </c>
      <c r="D19" s="22"/>
      <c r="E19" s="22"/>
      <c r="F19" s="22"/>
      <c r="G19" s="22"/>
      <c r="H19" s="22"/>
      <c r="I19" s="22"/>
      <c r="J19" s="22">
        <v>1</v>
      </c>
      <c r="K19" s="22"/>
      <c r="L19" s="22"/>
      <c r="M19" s="28">
        <f t="shared" si="0"/>
        <v>1</v>
      </c>
      <c r="N19" s="29">
        <v>1000</v>
      </c>
      <c r="O19" s="29">
        <f t="shared" si="1"/>
        <v>1000</v>
      </c>
      <c r="P19" s="31" t="s">
        <v>52</v>
      </c>
    </row>
    <row r="20" customHeight="1" spans="1:16">
      <c r="A20" s="6" t="s">
        <v>53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2">
        <f>SUM(O4:O19)</f>
        <v>1309350</v>
      </c>
      <c r="P20" s="27"/>
    </row>
  </sheetData>
  <mergeCells count="10">
    <mergeCell ref="A1:P1"/>
    <mergeCell ref="D2:L2"/>
    <mergeCell ref="A20:N20"/>
    <mergeCell ref="A2:A3"/>
    <mergeCell ref="B2:B3"/>
    <mergeCell ref="C2:C3"/>
    <mergeCell ref="M2:M3"/>
    <mergeCell ref="N2:N3"/>
    <mergeCell ref="O2:O3"/>
    <mergeCell ref="P2:P3"/>
  </mergeCells>
  <pageMargins left="0.75" right="0.75" top="1" bottom="1" header="0.5" footer="0.5"/>
  <pageSetup paperSize="9" scale="5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嘿哈*</cp:lastModifiedBy>
  <dcterms:created xsi:type="dcterms:W3CDTF">2024-05-14T05:24:00Z</dcterms:created>
  <dcterms:modified xsi:type="dcterms:W3CDTF">2024-05-20T06:28:18Z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02AA062E13FB4DC7B6C1971F826962C3</vt:lpwstr>
  </property>
  <property fmtid="{D5CDD505-2E9C-101B-9397-08002B2CF9AE}" pid="3" name="KSOProductBuildVer">
    <vt:lpwstr>2052-11.1.0.12165</vt:lpwstr>
  </property>
</Properties>
</file>