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2"/>
  </bookViews>
  <sheets>
    <sheet name="清单1" sheetId="1" r:id="rId1"/>
    <sheet name="清单2" sheetId="2" r:id="rId2"/>
    <sheet name="清单3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<sst xmlns="http://schemas.openxmlformats.org/spreadsheetml/2006/main" count="97" uniqueCount="74">
  <si>
    <t>位置</t>
  </si>
  <si>
    <t>边线20cm</t>
  </si>
  <si>
    <t>分道线15cm</t>
  </si>
  <si>
    <t>虚线15cm</t>
  </si>
  <si>
    <t>直行左右转箭头</t>
  </si>
  <si>
    <t>斑马线</t>
  </si>
  <si>
    <t>停止线</t>
  </si>
  <si>
    <t>直行箭头</t>
  </si>
  <si>
    <t>左右转箭头</t>
  </si>
  <si>
    <t>待转区</t>
  </si>
  <si>
    <t>北环路口至北四</t>
  </si>
  <si>
    <r>
      <rPr>
        <sz val="11"/>
        <color theme="1"/>
        <rFont val="宋体"/>
        <charset val="134"/>
        <scheme val="minor"/>
      </rPr>
      <t>38</t>
    </r>
    <r>
      <rPr>
        <sz val="11"/>
        <color theme="1"/>
        <rFont val="宋体"/>
        <charset val="134"/>
      </rPr>
      <t>×</t>
    </r>
    <r>
      <rPr>
        <sz val="11"/>
        <color theme="1"/>
        <rFont val="宋体"/>
        <charset val="134"/>
      </rPr>
      <t>5</t>
    </r>
  </si>
  <si>
    <t>18×6</t>
  </si>
  <si>
    <t>北四至北三</t>
  </si>
  <si>
    <t>北三至北二</t>
  </si>
  <si>
    <t>北二至正街</t>
  </si>
  <si>
    <r>
      <rPr>
        <sz val="11"/>
        <color theme="1"/>
        <rFont val="宋体"/>
        <charset val="134"/>
        <scheme val="minor"/>
      </rPr>
      <t>57</t>
    </r>
    <r>
      <rPr>
        <sz val="11"/>
        <color theme="1"/>
        <rFont val="宋体"/>
        <charset val="134"/>
      </rPr>
      <t>×</t>
    </r>
    <r>
      <rPr>
        <sz val="11"/>
        <color theme="1"/>
        <rFont val="宋体"/>
        <charset val="134"/>
      </rPr>
      <t>5</t>
    </r>
  </si>
  <si>
    <t>正街至南二</t>
  </si>
  <si>
    <t>82×5</t>
  </si>
  <si>
    <t>南二至南三</t>
  </si>
  <si>
    <t>38×5</t>
  </si>
  <si>
    <t>南三至南四</t>
  </si>
  <si>
    <t>南四至南环</t>
  </si>
  <si>
    <t>南环</t>
  </si>
  <si>
    <t>20×5</t>
  </si>
  <si>
    <t>合计</t>
  </si>
  <si>
    <t>面积合计</t>
  </si>
  <si>
    <t>热熔震荡标线：合计205平方米</t>
  </si>
  <si>
    <t>朝中路和三茶路交叉口</t>
  </si>
  <si>
    <t>106平方米</t>
  </si>
  <si>
    <t>高宋路49公里300米</t>
  </si>
  <si>
    <t>99平方米</t>
  </si>
  <si>
    <t>合计总面积：6500平方米</t>
  </si>
  <si>
    <t>边线15cm</t>
  </si>
  <si>
    <t>棱形块</t>
  </si>
  <si>
    <t>南环与东环路口</t>
  </si>
  <si>
    <r>
      <rPr>
        <sz val="11"/>
        <color theme="1"/>
        <rFont val="宋体"/>
        <charset val="134"/>
        <scheme val="minor"/>
      </rPr>
      <t>30</t>
    </r>
    <r>
      <rPr>
        <sz val="11"/>
        <color theme="1"/>
        <rFont val="宋体"/>
        <charset val="134"/>
      </rPr>
      <t>×</t>
    </r>
    <r>
      <rPr>
        <sz val="11"/>
        <color theme="1"/>
        <rFont val="宋体"/>
        <charset val="134"/>
      </rPr>
      <t>6</t>
    </r>
  </si>
  <si>
    <t>南环至东三</t>
  </si>
  <si>
    <t>39×6</t>
  </si>
  <si>
    <t>南环东三至东二</t>
  </si>
  <si>
    <t>南环东二至南门</t>
  </si>
  <si>
    <t>30×6</t>
  </si>
  <si>
    <t>南门至西一</t>
  </si>
  <si>
    <t>28×5
19×6</t>
  </si>
  <si>
    <t>南环西一至西二</t>
  </si>
  <si>
    <t>37×6</t>
  </si>
  <si>
    <t>南环西二至西环</t>
  </si>
  <si>
    <t>40×6</t>
  </si>
  <si>
    <t>西环南至西环南四</t>
  </si>
  <si>
    <t>西环南四至南三</t>
  </si>
  <si>
    <t>15×9
40×6</t>
  </si>
  <si>
    <t>西环南三至南二</t>
  </si>
  <si>
    <t>西环南二至西门</t>
  </si>
  <si>
    <t>施划工程量.（2mm)</t>
  </si>
  <si>
    <t>第一次施划工程量</t>
  </si>
  <si>
    <t>序号</t>
  </si>
  <si>
    <t>街道</t>
  </si>
  <si>
    <t>起始点</t>
  </si>
  <si>
    <t>施划日期</t>
  </si>
  <si>
    <t>工程量</t>
  </si>
  <si>
    <t>冷漆</t>
  </si>
  <si>
    <t>西环南路</t>
  </si>
  <si>
    <t>正街西</t>
  </si>
  <si>
    <t>正街南</t>
  </si>
  <si>
    <t>南环西</t>
  </si>
  <si>
    <t>南环东</t>
  </si>
  <si>
    <t>正街东</t>
  </si>
  <si>
    <t>正街北</t>
  </si>
  <si>
    <t>东环</t>
  </si>
  <si>
    <t>北环</t>
  </si>
  <si>
    <t>西环</t>
  </si>
  <si>
    <t>公交站台</t>
  </si>
  <si>
    <t>小计</t>
  </si>
  <si>
    <t>冷漆面积合计（平方米）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</si>
</sst>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49" applyFont="1" applyFill="1" applyBorder="1" applyAlignment="1">
      <alignment vertical="center"/>
    </xf>
    <xf numFmtId="0" fontId="2" fillId="0" borderId="0" xfId="49" applyFont="1" applyFill="1" applyBorder="1" applyAlignment="1">
      <alignment vertical="center"/>
    </xf>
    <xf numFmtId="0" fontId="3" fillId="0" borderId="0" xfId="49" applyFill="1" applyBorder="1" applyAlignment="1">
      <alignment horizontal="center" vertical="center"/>
    </xf>
    <xf numFmtId="0" fontId="3" fillId="0" borderId="0" xfId="49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1" fillId="0" borderId="1" xfId="49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49" applyFont="1" applyBorder="1" applyAlignment="1">
      <alignment vertical="center"/>
    </xf>
    <xf numFmtId="0" fontId="1" fillId="0" borderId="3" xfId="49" applyFont="1" applyBorder="1" applyAlignment="1">
      <alignment vertical="center"/>
    </xf>
    <xf numFmtId="0" fontId="1" fillId="0" borderId="4" xfId="49" applyFont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selection activeCell="A17" sqref="A17:K17"/>
    </sheetView>
  </sheetViews>
  <sheetFormatPr defaultColWidth="9" defaultRowHeight="13.5"/>
  <cols>
    <col min="1" max="1" width="23.125" customWidth="1"/>
    <col min="2" max="2" width="12.25" customWidth="1"/>
    <col min="3" max="3" width="13.625" customWidth="1"/>
    <col min="4" max="4" width="11.75" customWidth="1"/>
    <col min="5" max="5" width="15.125" customWidth="1"/>
    <col min="9" max="9" width="11" customWidth="1"/>
    <col min="10" max="10" width="12.125" customWidth="1"/>
    <col min="11" max="11" width="12" customWidth="1"/>
  </cols>
  <sheetData>
    <row r="1" spans="1:1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</row>
    <row r="2" ht="32.25" customHeight="1" spans="1:11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/>
      <c r="H2" s="20" t="s">
        <v>6</v>
      </c>
      <c r="I2" s="20" t="s">
        <v>7</v>
      </c>
      <c r="J2" s="20" t="s">
        <v>8</v>
      </c>
      <c r="K2" s="20" t="s">
        <v>9</v>
      </c>
    </row>
    <row r="3" ht="32.25" customHeight="1" spans="1:11">
      <c r="A3" s="20" t="s">
        <v>10</v>
      </c>
      <c r="B3" s="20">
        <v>1204</v>
      </c>
      <c r="C3" s="20">
        <v>300</v>
      </c>
      <c r="D3" s="20">
        <v>664</v>
      </c>
      <c r="E3" s="20">
        <v>8</v>
      </c>
      <c r="F3" s="20" t="s">
        <v>11</v>
      </c>
      <c r="G3" s="20" t="s">
        <v>12</v>
      </c>
      <c r="H3" s="20">
        <v>29</v>
      </c>
      <c r="I3" s="20"/>
      <c r="J3" s="20"/>
      <c r="K3" s="20"/>
    </row>
    <row r="4" ht="32.25" customHeight="1" spans="1:11">
      <c r="A4" s="20" t="s">
        <v>13</v>
      </c>
      <c r="B4" s="20">
        <v>412</v>
      </c>
      <c r="C4" s="20">
        <v>606</v>
      </c>
      <c r="D4" s="20">
        <v>306</v>
      </c>
      <c r="E4" s="20">
        <v>8</v>
      </c>
      <c r="F4" s="20" t="s">
        <v>11</v>
      </c>
      <c r="G4" s="20" t="s">
        <v>12</v>
      </c>
      <c r="H4" s="20">
        <v>29</v>
      </c>
      <c r="I4" s="20"/>
      <c r="J4" s="20"/>
      <c r="K4" s="20"/>
    </row>
    <row r="5" ht="32.25" customHeight="1" spans="1:11">
      <c r="A5" s="20" t="s">
        <v>14</v>
      </c>
      <c r="B5" s="20">
        <v>624</v>
      </c>
      <c r="C5" s="20">
        <v>302</v>
      </c>
      <c r="D5" s="20">
        <v>312</v>
      </c>
      <c r="E5" s="20">
        <v>8</v>
      </c>
      <c r="F5" s="20" t="s">
        <v>11</v>
      </c>
      <c r="G5" s="20" t="s">
        <v>12</v>
      </c>
      <c r="H5" s="20">
        <v>29</v>
      </c>
      <c r="I5" s="20"/>
      <c r="J5" s="20"/>
      <c r="K5" s="20"/>
    </row>
    <row r="6" ht="32.25" customHeight="1" spans="1:11">
      <c r="A6" s="20" t="s">
        <v>15</v>
      </c>
      <c r="B6" s="20">
        <v>704</v>
      </c>
      <c r="C6" s="20">
        <v>400</v>
      </c>
      <c r="D6" s="20">
        <v>552</v>
      </c>
      <c r="E6" s="20">
        <v>8</v>
      </c>
      <c r="F6" s="20" t="s">
        <v>16</v>
      </c>
      <c r="G6" s="20" t="s">
        <v>12</v>
      </c>
      <c r="H6" s="20">
        <v>49</v>
      </c>
      <c r="I6" s="20"/>
      <c r="J6" s="20"/>
      <c r="K6" s="20"/>
    </row>
    <row r="7" ht="32.25" customHeight="1" spans="1:11">
      <c r="A7" s="20" t="s">
        <v>17</v>
      </c>
      <c r="B7" s="20">
        <v>635</v>
      </c>
      <c r="C7" s="20">
        <v>250</v>
      </c>
      <c r="D7" s="20">
        <v>275</v>
      </c>
      <c r="E7" s="20"/>
      <c r="F7" s="21" t="s">
        <v>18</v>
      </c>
      <c r="G7" s="20"/>
      <c r="H7" s="22">
        <v>42</v>
      </c>
      <c r="I7" s="20">
        <v>4</v>
      </c>
      <c r="J7" s="20">
        <v>8</v>
      </c>
      <c r="K7" s="20">
        <v>20</v>
      </c>
    </row>
    <row r="8" ht="32.25" customHeight="1" spans="1:11">
      <c r="A8" s="20" t="s">
        <v>19</v>
      </c>
      <c r="B8" s="20">
        <v>532</v>
      </c>
      <c r="C8" s="20">
        <v>408</v>
      </c>
      <c r="D8" s="20">
        <v>216</v>
      </c>
      <c r="E8" s="20">
        <v>8</v>
      </c>
      <c r="F8" s="20" t="s">
        <v>20</v>
      </c>
      <c r="G8" s="20" t="s">
        <v>12</v>
      </c>
      <c r="H8" s="20">
        <v>29</v>
      </c>
      <c r="I8" s="20"/>
      <c r="J8" s="20"/>
      <c r="K8" s="20"/>
    </row>
    <row r="9" ht="32.25" customHeight="1" spans="1:11">
      <c r="A9" s="20" t="s">
        <v>21</v>
      </c>
      <c r="B9" s="20">
        <v>508</v>
      </c>
      <c r="C9" s="20">
        <v>204</v>
      </c>
      <c r="D9" s="20">
        <v>304</v>
      </c>
      <c r="E9" s="20"/>
      <c r="F9" s="20" t="s">
        <v>20</v>
      </c>
      <c r="G9" s="20" t="s">
        <v>12</v>
      </c>
      <c r="H9" s="20">
        <v>29</v>
      </c>
      <c r="I9" s="20"/>
      <c r="J9" s="20"/>
      <c r="K9" s="20"/>
    </row>
    <row r="10" ht="32.25" customHeight="1" spans="1:11">
      <c r="A10" s="20" t="s">
        <v>22</v>
      </c>
      <c r="B10" s="20">
        <v>950</v>
      </c>
      <c r="C10" s="20">
        <v>108</v>
      </c>
      <c r="D10" s="20">
        <v>560</v>
      </c>
      <c r="E10" s="20">
        <v>8</v>
      </c>
      <c r="F10" s="20" t="s">
        <v>20</v>
      </c>
      <c r="G10" s="20" t="s">
        <v>12</v>
      </c>
      <c r="H10" s="20">
        <v>29</v>
      </c>
      <c r="I10" s="20"/>
      <c r="J10" s="20"/>
      <c r="K10" s="20"/>
    </row>
    <row r="11" ht="32.25" customHeight="1" spans="1:11">
      <c r="A11" s="20" t="s">
        <v>23</v>
      </c>
      <c r="B11" s="20">
        <v>380</v>
      </c>
      <c r="C11" s="20">
        <v>158</v>
      </c>
      <c r="D11" s="20">
        <v>210</v>
      </c>
      <c r="E11" s="20">
        <v>8</v>
      </c>
      <c r="F11" s="20" t="s">
        <v>24</v>
      </c>
      <c r="G11" s="20"/>
      <c r="H11" s="20">
        <v>22</v>
      </c>
      <c r="I11" s="20"/>
      <c r="J11" s="20"/>
      <c r="K11" s="20"/>
    </row>
    <row r="12" ht="32.25" customHeight="1" spans="1:11">
      <c r="A12" s="20" t="s">
        <v>25</v>
      </c>
      <c r="B12" s="20">
        <f>SUM(B3:B11)</f>
        <v>5949</v>
      </c>
      <c r="C12" s="20">
        <f t="shared" ref="C12:E12" si="0">SUM(C3:C11)</f>
        <v>2736</v>
      </c>
      <c r="D12" s="20">
        <f t="shared" si="0"/>
        <v>3399</v>
      </c>
      <c r="E12" s="20">
        <f t="shared" si="0"/>
        <v>56</v>
      </c>
      <c r="F12" s="20">
        <v>1935</v>
      </c>
      <c r="G12" s="20">
        <v>756</v>
      </c>
      <c r="H12" s="20">
        <f>SUM(H3:H11)</f>
        <v>287</v>
      </c>
      <c r="I12" s="20">
        <f t="shared" ref="I12:K12" si="1">SUM(I3:I11)</f>
        <v>4</v>
      </c>
      <c r="J12" s="20">
        <f t="shared" si="1"/>
        <v>8</v>
      </c>
      <c r="K12" s="20">
        <f t="shared" si="1"/>
        <v>20</v>
      </c>
    </row>
    <row r="13" ht="32.25" customHeight="1" spans="1:11">
      <c r="A13" s="28" t="s">
        <v>26</v>
      </c>
      <c r="B13" s="20">
        <f>B12*0.2</f>
        <v>1189.8</v>
      </c>
      <c r="C13" s="20">
        <f>C12*0.15</f>
        <v>410.4</v>
      </c>
      <c r="D13" s="20">
        <f>D12*0.4*0.15</f>
        <v>203.94</v>
      </c>
      <c r="E13" s="20">
        <f>E12*3.74</f>
        <v>209.44</v>
      </c>
      <c r="F13" s="20">
        <f>F12*0.4</f>
        <v>774</v>
      </c>
      <c r="G13" s="20">
        <f>G12*0.4</f>
        <v>302.4</v>
      </c>
      <c r="H13" s="20">
        <f>H12*0.4</f>
        <v>114.8</v>
      </c>
      <c r="I13" s="20">
        <f>I12*2.19</f>
        <v>8.76</v>
      </c>
      <c r="J13" s="20">
        <f>J12*2.8</f>
        <v>22.4</v>
      </c>
      <c r="K13" s="20">
        <v>20</v>
      </c>
    </row>
    <row r="14" ht="32.25" customHeight="1" spans="1:11">
      <c r="A14" s="29" t="s">
        <v>27</v>
      </c>
      <c r="B14" s="30"/>
      <c r="C14" s="30"/>
      <c r="D14" s="30"/>
      <c r="E14" s="30"/>
      <c r="F14" s="30"/>
      <c r="G14" s="30"/>
      <c r="H14" s="30"/>
      <c r="I14" s="30"/>
      <c r="J14" s="30"/>
      <c r="K14" s="33"/>
    </row>
    <row r="15" ht="32.25" customHeight="1" spans="1:11">
      <c r="A15" s="28" t="s">
        <v>28</v>
      </c>
      <c r="B15" s="31" t="s">
        <v>29</v>
      </c>
      <c r="C15" s="32"/>
      <c r="D15" s="32"/>
      <c r="E15" s="32"/>
      <c r="F15" s="32"/>
      <c r="G15" s="32"/>
      <c r="H15" s="32"/>
      <c r="I15" s="32"/>
      <c r="J15" s="32"/>
      <c r="K15" s="34"/>
    </row>
    <row r="16" ht="32.25" customHeight="1" spans="1:11">
      <c r="A16" s="28" t="s">
        <v>30</v>
      </c>
      <c r="B16" s="20" t="s">
        <v>31</v>
      </c>
      <c r="C16" s="20"/>
      <c r="D16" s="20"/>
      <c r="E16" s="20"/>
      <c r="F16" s="20"/>
      <c r="G16" s="20"/>
      <c r="H16" s="20"/>
      <c r="I16" s="20"/>
      <c r="J16" s="20"/>
      <c r="K16" s="20"/>
    </row>
    <row r="17" ht="32.25" customHeight="1" spans="1:11">
      <c r="A17" s="24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</sheetData>
  <mergeCells count="6">
    <mergeCell ref="A1:K1"/>
    <mergeCell ref="F2:G2"/>
    <mergeCell ref="A14:K14"/>
    <mergeCell ref="B15:K15"/>
    <mergeCell ref="B16:K16"/>
    <mergeCell ref="A17:K17"/>
  </mergeCells>
  <pageMargins left="0.5" right="0.37" top="0.59" bottom="0.748031496062992" header="0.31496062992126" footer="0.31496062992126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J15"/>
  <sheetViews>
    <sheetView workbookViewId="0">
      <selection activeCell="A2" sqref="A2"/>
    </sheetView>
  </sheetViews>
  <sheetFormatPr defaultColWidth="9" defaultRowHeight="13.5"/>
  <cols>
    <col min="1" max="1" width="19.25" customWidth="1"/>
    <col min="2" max="4" width="12.125" customWidth="1"/>
    <col min="5" max="5" width="15" customWidth="1"/>
    <col min="6" max="9" width="12.125" customWidth="1"/>
    <col min="10" max="10" width="11.125" customWidth="1"/>
  </cols>
  <sheetData>
    <row r="2" ht="38.25" customHeight="1" spans="1:10">
      <c r="A2" s="20" t="s">
        <v>0</v>
      </c>
      <c r="B2" s="20" t="s">
        <v>33</v>
      </c>
      <c r="C2" s="20" t="s">
        <v>2</v>
      </c>
      <c r="D2" s="20" t="s">
        <v>3</v>
      </c>
      <c r="E2" s="20" t="s">
        <v>4</v>
      </c>
      <c r="F2" s="20" t="s">
        <v>7</v>
      </c>
      <c r="G2" s="20" t="s">
        <v>5</v>
      </c>
      <c r="H2" s="20" t="s">
        <v>6</v>
      </c>
      <c r="I2" s="20" t="s">
        <v>34</v>
      </c>
      <c r="J2" s="25"/>
    </row>
    <row r="3" ht="39" customHeight="1" spans="1:10">
      <c r="A3" s="20" t="s">
        <v>35</v>
      </c>
      <c r="B3" s="20"/>
      <c r="C3" s="20"/>
      <c r="D3" s="20"/>
      <c r="E3" s="20">
        <v>2</v>
      </c>
      <c r="F3" s="20">
        <v>2</v>
      </c>
      <c r="G3" s="20" t="s">
        <v>36</v>
      </c>
      <c r="H3" s="20">
        <v>15</v>
      </c>
      <c r="I3" s="20"/>
      <c r="J3" s="25"/>
    </row>
    <row r="4" ht="39" customHeight="1" spans="1:10">
      <c r="A4" s="20" t="s">
        <v>37</v>
      </c>
      <c r="B4" s="20">
        <v>1306</v>
      </c>
      <c r="C4" s="20">
        <v>70</v>
      </c>
      <c r="D4" s="20">
        <v>678</v>
      </c>
      <c r="E4" s="20"/>
      <c r="F4" s="20"/>
      <c r="G4" s="20" t="s">
        <v>38</v>
      </c>
      <c r="H4" s="20">
        <v>20</v>
      </c>
      <c r="I4" s="20"/>
      <c r="J4" s="25"/>
    </row>
    <row r="5" ht="39" customHeight="1" spans="1:10">
      <c r="A5" s="20" t="s">
        <v>39</v>
      </c>
      <c r="B5" s="20">
        <v>924</v>
      </c>
      <c r="C5" s="20">
        <v>90</v>
      </c>
      <c r="D5" s="20">
        <v>482</v>
      </c>
      <c r="E5" s="20">
        <v>4</v>
      </c>
      <c r="F5" s="20"/>
      <c r="G5" s="20" t="s">
        <v>38</v>
      </c>
      <c r="H5" s="20">
        <v>20</v>
      </c>
      <c r="I5" s="20"/>
      <c r="J5" s="25"/>
    </row>
    <row r="6" ht="39" customHeight="1" spans="1:10">
      <c r="A6" s="20" t="s">
        <v>40</v>
      </c>
      <c r="B6" s="20">
        <v>828</v>
      </c>
      <c r="C6" s="20">
        <v>70</v>
      </c>
      <c r="D6" s="20">
        <v>404</v>
      </c>
      <c r="E6" s="20">
        <v>8</v>
      </c>
      <c r="F6" s="20"/>
      <c r="G6" s="20" t="s">
        <v>41</v>
      </c>
      <c r="H6" s="20">
        <v>20</v>
      </c>
      <c r="I6" s="20"/>
      <c r="J6" s="25"/>
    </row>
    <row r="7" ht="39" customHeight="1" spans="1:10">
      <c r="A7" s="20" t="s">
        <v>42</v>
      </c>
      <c r="B7" s="20">
        <v>764</v>
      </c>
      <c r="C7" s="20">
        <v>50</v>
      </c>
      <c r="D7" s="20">
        <v>432</v>
      </c>
      <c r="E7" s="20">
        <v>4</v>
      </c>
      <c r="F7" s="21"/>
      <c r="G7" s="22" t="s">
        <v>43</v>
      </c>
      <c r="H7" s="20">
        <v>24</v>
      </c>
      <c r="I7" s="20"/>
      <c r="J7" s="25"/>
    </row>
    <row r="8" ht="39" customHeight="1" spans="1:10">
      <c r="A8" s="20" t="s">
        <v>44</v>
      </c>
      <c r="B8" s="20">
        <v>976</v>
      </c>
      <c r="C8" s="20">
        <v>70</v>
      </c>
      <c r="D8" s="20">
        <v>490</v>
      </c>
      <c r="E8" s="20"/>
      <c r="F8" s="20"/>
      <c r="G8" s="20" t="s">
        <v>45</v>
      </c>
      <c r="H8" s="20">
        <v>20</v>
      </c>
      <c r="I8" s="20"/>
      <c r="J8" s="25"/>
    </row>
    <row r="9" ht="39" customHeight="1" spans="1:10">
      <c r="A9" s="20" t="s">
        <v>46</v>
      </c>
      <c r="B9" s="20">
        <v>1310</v>
      </c>
      <c r="C9" s="20">
        <v>80</v>
      </c>
      <c r="D9" s="20">
        <v>740</v>
      </c>
      <c r="E9" s="20"/>
      <c r="F9" s="20"/>
      <c r="G9" s="20" t="s">
        <v>47</v>
      </c>
      <c r="H9" s="20">
        <v>22.5</v>
      </c>
      <c r="I9" s="20"/>
      <c r="J9" s="25"/>
    </row>
    <row r="10" ht="39" customHeight="1" spans="1:10">
      <c r="A10" s="20" t="s">
        <v>48</v>
      </c>
      <c r="B10" s="20">
        <v>1082</v>
      </c>
      <c r="C10" s="20">
        <v>50</v>
      </c>
      <c r="D10" s="20">
        <v>612</v>
      </c>
      <c r="E10" s="20"/>
      <c r="F10" s="20"/>
      <c r="G10" s="20" t="s">
        <v>47</v>
      </c>
      <c r="H10" s="20">
        <v>22.5</v>
      </c>
      <c r="I10" s="20">
        <v>8</v>
      </c>
      <c r="J10" s="25"/>
    </row>
    <row r="11" ht="39" customHeight="1" spans="1:10">
      <c r="A11" s="20" t="s">
        <v>49</v>
      </c>
      <c r="B11" s="20">
        <v>560</v>
      </c>
      <c r="C11" s="20">
        <v>60</v>
      </c>
      <c r="D11" s="20">
        <v>285</v>
      </c>
      <c r="E11" s="20"/>
      <c r="F11" s="20"/>
      <c r="G11" s="22" t="s">
        <v>50</v>
      </c>
      <c r="H11" s="20">
        <v>37.5</v>
      </c>
      <c r="I11" s="20">
        <v>8</v>
      </c>
      <c r="J11" s="25"/>
    </row>
    <row r="12" ht="39" customHeight="1" spans="1:10">
      <c r="A12" s="20" t="s">
        <v>51</v>
      </c>
      <c r="B12" s="20">
        <v>504</v>
      </c>
      <c r="C12" s="20">
        <v>40</v>
      </c>
      <c r="D12" s="20">
        <v>260</v>
      </c>
      <c r="E12" s="20"/>
      <c r="F12" s="20"/>
      <c r="G12" s="20" t="s">
        <v>47</v>
      </c>
      <c r="H12" s="20">
        <v>22.5</v>
      </c>
      <c r="I12" s="20">
        <v>8</v>
      </c>
      <c r="J12" s="25"/>
    </row>
    <row r="13" ht="39" customHeight="1" spans="1:10">
      <c r="A13" s="20" t="s">
        <v>52</v>
      </c>
      <c r="B13" s="20">
        <v>654</v>
      </c>
      <c r="C13" s="20">
        <v>80</v>
      </c>
      <c r="D13" s="20">
        <v>410</v>
      </c>
      <c r="E13" s="20">
        <v>4</v>
      </c>
      <c r="F13" s="20"/>
      <c r="G13" s="20" t="s">
        <v>47</v>
      </c>
      <c r="H13" s="20">
        <v>20</v>
      </c>
      <c r="I13" s="20">
        <v>8</v>
      </c>
      <c r="J13" s="25"/>
    </row>
    <row r="14" ht="39" customHeight="1" spans="1:10">
      <c r="A14" s="20" t="s">
        <v>25</v>
      </c>
      <c r="B14" s="20">
        <f>SUM(B3:B13)</f>
        <v>8908</v>
      </c>
      <c r="C14" s="20">
        <f t="shared" ref="C14:F14" si="0">SUM(C3:C13)</f>
        <v>660</v>
      </c>
      <c r="D14" s="20">
        <f t="shared" si="0"/>
        <v>4793</v>
      </c>
      <c r="E14" s="20">
        <f t="shared" si="0"/>
        <v>22</v>
      </c>
      <c r="F14" s="20">
        <f t="shared" si="0"/>
        <v>2</v>
      </c>
      <c r="G14" s="20">
        <v>2639</v>
      </c>
      <c r="H14" s="20">
        <f>SUM(H3:H13)</f>
        <v>244</v>
      </c>
      <c r="I14" s="20">
        <f>SUM(I3:I13)</f>
        <v>32</v>
      </c>
      <c r="J14" s="25"/>
    </row>
    <row r="15" s="19" customFormat="1" ht="39" customHeight="1" spans="1:10">
      <c r="A15" s="23" t="s">
        <v>26</v>
      </c>
      <c r="B15" s="24">
        <f>B14*0.15</f>
        <v>1336.2</v>
      </c>
      <c r="C15" s="24">
        <f>C14*0.15</f>
        <v>99</v>
      </c>
      <c r="D15" s="24">
        <f>D14*0.4*0.15</f>
        <v>287.58</v>
      </c>
      <c r="E15" s="24">
        <f>E14*3.74</f>
        <v>82.28</v>
      </c>
      <c r="F15" s="24">
        <v>4</v>
      </c>
      <c r="G15" s="24">
        <f>G14*0.4</f>
        <v>1055.6</v>
      </c>
      <c r="H15" s="24">
        <f>H14*0.4</f>
        <v>97.6</v>
      </c>
      <c r="I15" s="24">
        <f>I14*2.4</f>
        <v>76.8</v>
      </c>
      <c r="J15" s="26"/>
    </row>
  </sheetData>
  <printOptions horizontalCentered="1"/>
  <pageMargins left="0.708661417322835" right="0.708661417322835" top="0.748031496062992" bottom="0.433070866141732" header="0.31496062992126" footer="0.31496062992126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zoomScale="85" zoomScaleNormal="85" workbookViewId="0">
      <selection activeCell="B18" sqref="B18"/>
    </sheetView>
  </sheetViews>
  <sheetFormatPr defaultColWidth="9" defaultRowHeight="13.5" outlineLevelCol="5"/>
  <cols>
    <col min="1" max="1" width="11.125" style="3" customWidth="1"/>
    <col min="2" max="2" width="40.625" style="3" customWidth="1"/>
    <col min="3" max="3" width="36.375" style="3" customWidth="1"/>
    <col min="4" max="6" width="16" style="3" customWidth="1"/>
    <col min="7" max="16384" width="9" style="4"/>
  </cols>
  <sheetData>
    <row r="1" ht="24.95" customHeight="1" spans="1:6">
      <c r="A1" s="5" t="s">
        <v>53</v>
      </c>
      <c r="B1" s="5"/>
      <c r="C1" s="5"/>
      <c r="D1" s="5"/>
      <c r="E1" s="5"/>
      <c r="F1" s="5"/>
    </row>
    <row r="2" ht="26.25" customHeight="1" spans="1:6">
      <c r="A2" s="6" t="s">
        <v>54</v>
      </c>
      <c r="B2" s="7"/>
      <c r="C2" s="7"/>
      <c r="D2" s="7"/>
      <c r="E2" s="7"/>
      <c r="F2" s="8"/>
    </row>
    <row r="3" ht="26.25" customHeight="1" spans="1:6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/>
    </row>
    <row r="4" s="1" customFormat="1" ht="26.25" customHeight="1" spans="1:6">
      <c r="A4" s="5">
        <v>1</v>
      </c>
      <c r="B4" s="9" t="s">
        <v>60</v>
      </c>
      <c r="C4" s="5"/>
      <c r="D4" s="5"/>
      <c r="E4" s="5"/>
      <c r="F4" s="5"/>
    </row>
    <row r="5" s="1" customFormat="1" ht="26.25" customHeight="1" spans="1:6">
      <c r="A5" s="5">
        <v>2</v>
      </c>
      <c r="B5" s="9" t="s">
        <v>61</v>
      </c>
      <c r="C5" s="5"/>
      <c r="D5" s="5"/>
      <c r="E5" s="10">
        <v>523</v>
      </c>
      <c r="F5" s="5"/>
    </row>
    <row r="6" s="1" customFormat="1" ht="26.25" customHeight="1" spans="1:6">
      <c r="A6" s="5">
        <v>3</v>
      </c>
      <c r="B6" s="9" t="s">
        <v>62</v>
      </c>
      <c r="C6" s="5"/>
      <c r="D6" s="5"/>
      <c r="E6" s="10">
        <v>1407</v>
      </c>
      <c r="F6" s="5"/>
    </row>
    <row r="7" s="1" customFormat="1" ht="26.25" customHeight="1" spans="1:6">
      <c r="A7" s="5">
        <v>4</v>
      </c>
      <c r="B7" s="9" t="s">
        <v>63</v>
      </c>
      <c r="C7" s="5"/>
      <c r="D7" s="5"/>
      <c r="E7" s="10">
        <v>1408</v>
      </c>
      <c r="F7" s="5"/>
    </row>
    <row r="8" s="1" customFormat="1" ht="26.25" customHeight="1" spans="1:6">
      <c r="A8" s="5">
        <v>5</v>
      </c>
      <c r="B8" s="9" t="s">
        <v>64</v>
      </c>
      <c r="C8" s="5"/>
      <c r="D8" s="5"/>
      <c r="E8" s="10">
        <v>1880</v>
      </c>
      <c r="F8" s="5"/>
    </row>
    <row r="9" s="1" customFormat="1" ht="26.25" customHeight="1" spans="1:6">
      <c r="A9" s="5">
        <v>6</v>
      </c>
      <c r="B9" s="9" t="s">
        <v>65</v>
      </c>
      <c r="C9" s="5"/>
      <c r="D9" s="5"/>
      <c r="E9" s="10">
        <v>1483</v>
      </c>
      <c r="F9" s="5"/>
    </row>
    <row r="10" s="1" customFormat="1" ht="26.25" customHeight="1" spans="1:6">
      <c r="A10" s="5">
        <v>7</v>
      </c>
      <c r="B10" s="9" t="s">
        <v>66</v>
      </c>
      <c r="C10" s="5"/>
      <c r="D10" s="5"/>
      <c r="E10" s="10">
        <v>1137</v>
      </c>
      <c r="F10" s="5"/>
    </row>
    <row r="11" s="1" customFormat="1" ht="26.25" customHeight="1" spans="1:6">
      <c r="A11" s="5">
        <v>8</v>
      </c>
      <c r="B11" s="9" t="s">
        <v>67</v>
      </c>
      <c r="C11" s="5"/>
      <c r="D11" s="5"/>
      <c r="E11" s="10">
        <v>1162</v>
      </c>
      <c r="F11" s="5"/>
    </row>
    <row r="12" s="1" customFormat="1" ht="26.25" customHeight="1" spans="1:6">
      <c r="A12" s="5">
        <v>9</v>
      </c>
      <c r="B12" s="9" t="s">
        <v>68</v>
      </c>
      <c r="C12" s="5"/>
      <c r="D12" s="5"/>
      <c r="E12" s="10">
        <v>768</v>
      </c>
      <c r="F12" s="5"/>
    </row>
    <row r="13" s="1" customFormat="1" ht="26.25" customHeight="1" spans="1:6">
      <c r="A13" s="5">
        <v>10</v>
      </c>
      <c r="B13" s="9" t="s">
        <v>69</v>
      </c>
      <c r="C13" s="5"/>
      <c r="D13" s="5"/>
      <c r="E13" s="10">
        <v>1024</v>
      </c>
      <c r="F13" s="5"/>
    </row>
    <row r="14" s="1" customFormat="1" ht="26.25" customHeight="1" spans="1:6">
      <c r="A14" s="5">
        <v>11</v>
      </c>
      <c r="B14" s="9" t="s">
        <v>70</v>
      </c>
      <c r="C14" s="5"/>
      <c r="D14" s="5"/>
      <c r="E14" s="10">
        <f>1978-928.5</f>
        <v>1049.5</v>
      </c>
      <c r="F14" s="5"/>
    </row>
    <row r="15" s="1" customFormat="1" ht="26.25" customHeight="1" spans="1:6">
      <c r="A15" s="5">
        <v>12</v>
      </c>
      <c r="B15" s="9" t="s">
        <v>71</v>
      </c>
      <c r="C15" s="5"/>
      <c r="D15" s="5"/>
      <c r="E15" s="10">
        <v>1105</v>
      </c>
      <c r="F15" s="5"/>
    </row>
    <row r="16" s="1" customFormat="1" ht="26.25" customHeight="1" spans="1:6">
      <c r="A16" s="5">
        <v>13</v>
      </c>
      <c r="B16" s="11" t="s">
        <v>72</v>
      </c>
      <c r="C16" s="12"/>
      <c r="D16" s="13"/>
      <c r="E16" s="10">
        <f>SUM(E5:E15)</f>
        <v>12946.5</v>
      </c>
      <c r="F16" s="14"/>
    </row>
    <row r="17" s="2" customFormat="1" ht="26.25" customHeight="1" spans="1:6">
      <c r="A17" s="5">
        <v>14</v>
      </c>
      <c r="B17" s="15" t="s">
        <v>73</v>
      </c>
      <c r="C17" s="16"/>
      <c r="D17" s="17"/>
      <c r="E17" s="18">
        <f>E16*0.4</f>
        <v>5178.6</v>
      </c>
      <c r="F17" s="14"/>
    </row>
  </sheetData>
  <mergeCells count="3">
    <mergeCell ref="A1:F1"/>
    <mergeCell ref="A2:F2"/>
    <mergeCell ref="B17:D17"/>
  </mergeCells>
  <printOptions horizontalCentered="1"/>
  <pageMargins left="0.748031496062992" right="0.748031496062992" top="0.590551181102362" bottom="0.748031496062992" header="0.511811023622047" footer="0.511811023622047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清单1</vt:lpstr>
      <vt:lpstr>清单2</vt:lpstr>
      <vt:lpstr>清单3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2024-04-28T07:24:00Z</dcterms:created>
  <cp:lastPrinted>2024-04-28T08:09:00Z</cp:lastPrinted>
  <dcterms:modified xsi:type="dcterms:W3CDTF">2024-05-09T07:51:23Z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0F648C28EE4F4D8091B28D3658048842_12</vt:lpwstr>
  </property>
  <property fmtid="{D5CDD505-2E9C-101B-9397-08002B2CF9AE}" pid="3" name="KSOProductBuildVer">
    <vt:lpwstr>2052-12.1.0.16729</vt:lpwstr>
  </property>
</Properties>
</file>