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_FilterDatabase" localSheetId="0" hidden="1">Sheet1!$B$2:$E$104</definedName>
    <definedName name="_xlnm._FilterDatabase" localSheetId="1" hidden="1">'Sheet1 (2)'!$A$2:$I$101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<sst xmlns="http://schemas.openxmlformats.org/spreadsheetml/2006/main" count="715" uniqueCount="115">
  <si>
    <t>区属学校过期危化品处置统计表</t>
  </si>
  <si>
    <t>序号</t>
  </si>
  <si>
    <t>过期危化品名称</t>
  </si>
  <si>
    <t>类型（剧毒物品、普通危化品、化验室废物包装物等）</t>
  </si>
  <si>
    <t>数量及重量（包括运输时外包装重量）</t>
  </si>
  <si>
    <t>磷酸</t>
  </si>
  <si>
    <t>普通危化品</t>
  </si>
  <si>
    <t>kg</t>
  </si>
  <si>
    <t>煤油</t>
  </si>
  <si>
    <t>36%乙酸</t>
  </si>
  <si>
    <t>硝酸</t>
  </si>
  <si>
    <t>硫酸</t>
  </si>
  <si>
    <t>盐酸</t>
  </si>
  <si>
    <t>氨水</t>
  </si>
  <si>
    <t>硝酸汞</t>
  </si>
  <si>
    <t>未知液体</t>
  </si>
  <si>
    <t>硝酸铅</t>
  </si>
  <si>
    <t>乙酸</t>
  </si>
  <si>
    <t>未知</t>
  </si>
  <si>
    <t>钼酸铵</t>
  </si>
  <si>
    <t>硝酸铬</t>
  </si>
  <si>
    <t>溴化钠</t>
  </si>
  <si>
    <t>无水乙酸钠</t>
  </si>
  <si>
    <t>硝酸锶</t>
  </si>
  <si>
    <t>硫化钠</t>
  </si>
  <si>
    <t>酒石酸钾钠</t>
  </si>
  <si>
    <t>重铬酸钠</t>
  </si>
  <si>
    <t>酚酞</t>
  </si>
  <si>
    <t>甲基橙</t>
  </si>
  <si>
    <t>过氧化钠</t>
  </si>
  <si>
    <t>四硼酸钠</t>
  </si>
  <si>
    <t>十八酸</t>
  </si>
  <si>
    <t>电石</t>
  </si>
  <si>
    <t>甲醛</t>
  </si>
  <si>
    <t>碱石灰</t>
  </si>
  <si>
    <t>漂白粉</t>
  </si>
  <si>
    <t>铂石棉</t>
  </si>
  <si>
    <t>铬酸钾</t>
  </si>
  <si>
    <t>乙醚</t>
  </si>
  <si>
    <t>甲苯</t>
  </si>
  <si>
    <t>丙三醛</t>
  </si>
  <si>
    <t>氯化铁</t>
  </si>
  <si>
    <t>铁氰化钾</t>
  </si>
  <si>
    <t>无水硫酸钠</t>
  </si>
  <si>
    <t>三氯化锑</t>
  </si>
  <si>
    <t>氯化钴</t>
  </si>
  <si>
    <t>硫酸亚铁</t>
  </si>
  <si>
    <t>硫酸铝钾</t>
  </si>
  <si>
    <t>碘化钾</t>
  </si>
  <si>
    <t>硫酸亚铁铵</t>
  </si>
  <si>
    <t>柠檬酸</t>
  </si>
  <si>
    <t>碱式碳酸铜</t>
  </si>
  <si>
    <t>未知药品</t>
  </si>
  <si>
    <t>硝酸铜</t>
  </si>
  <si>
    <t>硫酸锌</t>
  </si>
  <si>
    <t>氢氧化镁</t>
  </si>
  <si>
    <t>氢氧化铜</t>
  </si>
  <si>
    <t>氢氧化钙</t>
  </si>
  <si>
    <t>氢氧化钠</t>
  </si>
  <si>
    <t>氢氧化钾</t>
  </si>
  <si>
    <t>氢氧化铁</t>
  </si>
  <si>
    <t>硫酸铜</t>
  </si>
  <si>
    <t>氢氧化铝</t>
  </si>
  <si>
    <t>氢氧化钡</t>
  </si>
  <si>
    <t>丙三醇</t>
  </si>
  <si>
    <t>甲醛皂溶液</t>
  </si>
  <si>
    <t>硼酸</t>
  </si>
  <si>
    <t>硫代硫酸钠</t>
  </si>
  <si>
    <t>氧化钙</t>
  </si>
  <si>
    <t>二氧化锰</t>
  </si>
  <si>
    <t>锌</t>
  </si>
  <si>
    <t>氧化镁</t>
  </si>
  <si>
    <t>锡</t>
  </si>
  <si>
    <t>氧化铁</t>
  </si>
  <si>
    <t>铅</t>
  </si>
  <si>
    <t>氧化铜</t>
  </si>
  <si>
    <t>五氧化二钒</t>
  </si>
  <si>
    <t>未知小瓶</t>
  </si>
  <si>
    <t>高锰酸钾</t>
  </si>
  <si>
    <t>还原铁粉</t>
  </si>
  <si>
    <t>镁粉</t>
  </si>
  <si>
    <t>铝粉</t>
  </si>
  <si>
    <t>硫酸高汞</t>
  </si>
  <si>
    <t>1.2—二氯乙烷</t>
  </si>
  <si>
    <t>蚁酸</t>
  </si>
  <si>
    <t>二氯甲烷</t>
  </si>
  <si>
    <t>甲酸</t>
  </si>
  <si>
    <t>钠</t>
  </si>
  <si>
    <t>钾</t>
  </si>
  <si>
    <t>硫</t>
  </si>
  <si>
    <t>红磷</t>
  </si>
  <si>
    <t>白磷</t>
  </si>
  <si>
    <t>发烟硫酸</t>
  </si>
  <si>
    <t>苯</t>
  </si>
  <si>
    <t>石油醚</t>
  </si>
  <si>
    <t>二氧化硅</t>
  </si>
  <si>
    <t>碳酸钙</t>
  </si>
  <si>
    <t>氯化钙</t>
  </si>
  <si>
    <t>硝酸铵</t>
  </si>
  <si>
    <t>硫酸锰</t>
  </si>
  <si>
    <t>磷酸二氢铵</t>
  </si>
  <si>
    <t>丙酮</t>
  </si>
  <si>
    <t>2.4.6—三硝基酚</t>
  </si>
  <si>
    <t>硝酸钙</t>
  </si>
  <si>
    <t>亚甲基蓝</t>
  </si>
  <si>
    <t>龙胆紫</t>
  </si>
  <si>
    <t>废弃瓶子等</t>
  </si>
  <si>
    <t>此价格含税、运费等等所有一切费用。</t>
  </si>
  <si>
    <t>处置单价：元/KG</t>
  </si>
  <si>
    <t>处置金额</t>
  </si>
  <si>
    <t>负责人</t>
  </si>
  <si>
    <t>手机</t>
  </si>
  <si>
    <t>苗清春</t>
  </si>
  <si>
    <t>合计（小写）：</t>
  </si>
  <si>
    <t>合计（大写）：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</si>
</sst>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</numFmts>
  <fonts count="22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0" borderId="0"/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tabSelected="1" zoomScale="130" zoomScaleNormal="130" topLeftCell="B61" workbookViewId="0">
      <selection activeCell="C112" sqref="C112"/>
    </sheetView>
  </sheetViews>
  <sheetFormatPr defaultColWidth="9" defaultRowHeight="13.5" outlineLevelCol="4"/>
  <cols>
    <col min="1" max="1" width="6.125" customWidth="1"/>
    <col min="2" max="2" width="13.65" customWidth="1"/>
    <col min="3" max="3" width="15.5" customWidth="1"/>
    <col min="4" max="4" width="13.0666666666667" customWidth="1"/>
    <col min="5" max="5" width="6.24166666666667" customWidth="1"/>
  </cols>
  <sheetData>
    <row r="1" ht="27" customHeight="1" spans="1:5">
      <c r="A1" s="2" t="s">
        <v>0</v>
      </c>
      <c r="B1" s="2"/>
      <c r="C1" s="2"/>
      <c r="D1" s="2"/>
      <c r="E1" s="2"/>
    </row>
    <row r="2" ht="93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/>
    </row>
    <row r="3" spans="1:5">
      <c r="A3" s="6">
        <v>1</v>
      </c>
      <c r="B3" s="6" t="s">
        <v>5</v>
      </c>
      <c r="C3" s="6" t="s">
        <v>6</v>
      </c>
      <c r="D3" s="6">
        <v>1.715</v>
      </c>
      <c r="E3" s="6" t="s">
        <v>7</v>
      </c>
    </row>
    <row r="4" spans="1:5">
      <c r="A4" s="6">
        <v>2</v>
      </c>
      <c r="B4" s="6" t="s">
        <v>8</v>
      </c>
      <c r="C4" s="6" t="s">
        <v>6</v>
      </c>
      <c r="D4" s="6">
        <v>2.925</v>
      </c>
      <c r="E4" s="6" t="s">
        <v>7</v>
      </c>
    </row>
    <row r="5" spans="1:5">
      <c r="A5" s="6">
        <v>3</v>
      </c>
      <c r="B5" s="6" t="s">
        <v>9</v>
      </c>
      <c r="C5" s="6" t="s">
        <v>6</v>
      </c>
      <c r="D5" s="6">
        <v>1.515</v>
      </c>
      <c r="E5" s="6" t="s">
        <v>7</v>
      </c>
    </row>
    <row r="6" spans="1:5">
      <c r="A6" s="6">
        <v>4</v>
      </c>
      <c r="B6" s="6" t="s">
        <v>10</v>
      </c>
      <c r="C6" s="6" t="s">
        <v>6</v>
      </c>
      <c r="D6" s="6">
        <v>100.505</v>
      </c>
      <c r="E6" s="6" t="s">
        <v>7</v>
      </c>
    </row>
    <row r="7" spans="1:5">
      <c r="A7" s="6">
        <v>5</v>
      </c>
      <c r="B7" s="6" t="s">
        <v>11</v>
      </c>
      <c r="C7" s="6" t="s">
        <v>6</v>
      </c>
      <c r="D7" s="6">
        <v>22.575</v>
      </c>
      <c r="E7" s="6" t="s">
        <v>7</v>
      </c>
    </row>
    <row r="8" spans="1:5">
      <c r="A8" s="6">
        <v>6</v>
      </c>
      <c r="B8" s="6" t="s">
        <v>12</v>
      </c>
      <c r="C8" s="6" t="s">
        <v>6</v>
      </c>
      <c r="D8" s="6">
        <v>14</v>
      </c>
      <c r="E8" s="6" t="s">
        <v>7</v>
      </c>
    </row>
    <row r="9" spans="1:5">
      <c r="A9" s="6">
        <v>7</v>
      </c>
      <c r="B9" s="6" t="s">
        <v>13</v>
      </c>
      <c r="C9" s="6" t="s">
        <v>6</v>
      </c>
      <c r="D9" s="6">
        <v>8.31</v>
      </c>
      <c r="E9" s="6" t="s">
        <v>7</v>
      </c>
    </row>
    <row r="10" s="14" customFormat="1" spans="1:5">
      <c r="A10" s="15">
        <v>8</v>
      </c>
      <c r="B10" s="15" t="s">
        <v>14</v>
      </c>
      <c r="C10" s="15" t="s">
        <v>6</v>
      </c>
      <c r="D10" s="15">
        <v>2.88</v>
      </c>
      <c r="E10" s="15" t="s">
        <v>7</v>
      </c>
    </row>
    <row r="11" s="14" customFormat="1" spans="1:5">
      <c r="A11" s="15">
        <v>9</v>
      </c>
      <c r="B11" s="15" t="s">
        <v>15</v>
      </c>
      <c r="C11" s="15" t="s">
        <v>6</v>
      </c>
      <c r="D11" s="15">
        <v>7.315</v>
      </c>
      <c r="E11" s="15" t="s">
        <v>7</v>
      </c>
    </row>
    <row r="12" s="14" customFormat="1" spans="1:5">
      <c r="A12" s="15">
        <v>11</v>
      </c>
      <c r="B12" s="15" t="s">
        <v>16</v>
      </c>
      <c r="C12" s="15" t="s">
        <v>6</v>
      </c>
      <c r="D12" s="15">
        <v>3.795</v>
      </c>
      <c r="E12" s="15" t="s">
        <v>7</v>
      </c>
    </row>
    <row r="13" s="14" customFormat="1" spans="1:5">
      <c r="A13" s="15">
        <v>12</v>
      </c>
      <c r="B13" s="15" t="s">
        <v>17</v>
      </c>
      <c r="C13" s="15" t="s">
        <v>6</v>
      </c>
      <c r="D13" s="15">
        <v>3.86</v>
      </c>
      <c r="E13" s="15" t="s">
        <v>7</v>
      </c>
    </row>
    <row r="14" s="14" customFormat="1" spans="1:5">
      <c r="A14" s="15">
        <v>13</v>
      </c>
      <c r="B14" s="15" t="s">
        <v>18</v>
      </c>
      <c r="C14" s="15" t="s">
        <v>6</v>
      </c>
      <c r="D14" s="15">
        <v>2.385</v>
      </c>
      <c r="E14" s="15" t="s">
        <v>7</v>
      </c>
    </row>
    <row r="15" s="14" customFormat="1" spans="1:5">
      <c r="A15" s="15">
        <v>14</v>
      </c>
      <c r="B15" s="15" t="s">
        <v>19</v>
      </c>
      <c r="C15" s="15" t="s">
        <v>6</v>
      </c>
      <c r="D15" s="15">
        <v>0.85</v>
      </c>
      <c r="E15" s="15" t="s">
        <v>7</v>
      </c>
    </row>
    <row r="16" s="14" customFormat="1" spans="1:5">
      <c r="A16" s="15">
        <v>15</v>
      </c>
      <c r="B16" s="15" t="s">
        <v>20</v>
      </c>
      <c r="C16" s="15" t="s">
        <v>6</v>
      </c>
      <c r="D16" s="15">
        <v>2.43</v>
      </c>
      <c r="E16" s="15" t="s">
        <v>7</v>
      </c>
    </row>
    <row r="17" s="14" customFormat="1" spans="1:5">
      <c r="A17" s="15">
        <v>16</v>
      </c>
      <c r="B17" s="15" t="s">
        <v>21</v>
      </c>
      <c r="C17" s="15" t="s">
        <v>6</v>
      </c>
      <c r="D17" s="15">
        <v>0.645</v>
      </c>
      <c r="E17" s="15" t="s">
        <v>7</v>
      </c>
    </row>
    <row r="18" s="14" customFormat="1" spans="1:5">
      <c r="A18" s="15">
        <v>17</v>
      </c>
      <c r="B18" s="15" t="s">
        <v>22</v>
      </c>
      <c r="C18" s="15" t="s">
        <v>6</v>
      </c>
      <c r="D18" s="15">
        <v>3.795</v>
      </c>
      <c r="E18" s="15" t="s">
        <v>7</v>
      </c>
    </row>
    <row r="19" s="14" customFormat="1" spans="1:5">
      <c r="A19" s="15">
        <v>18</v>
      </c>
      <c r="B19" s="15" t="s">
        <v>23</v>
      </c>
      <c r="C19" s="15" t="s">
        <v>6</v>
      </c>
      <c r="D19" s="15">
        <v>2.53</v>
      </c>
      <c r="E19" s="15" t="s">
        <v>7</v>
      </c>
    </row>
    <row r="20" s="14" customFormat="1" spans="1:5">
      <c r="A20" s="15">
        <v>19</v>
      </c>
      <c r="B20" s="15" t="s">
        <v>24</v>
      </c>
      <c r="C20" s="15" t="s">
        <v>6</v>
      </c>
      <c r="D20" s="15">
        <v>1.11</v>
      </c>
      <c r="E20" s="15" t="s">
        <v>7</v>
      </c>
    </row>
    <row r="21" s="14" customFormat="1" spans="1:5">
      <c r="A21" s="15">
        <v>20</v>
      </c>
      <c r="B21" s="15" t="s">
        <v>25</v>
      </c>
      <c r="C21" s="15" t="s">
        <v>6</v>
      </c>
      <c r="D21" s="15">
        <v>1.845</v>
      </c>
      <c r="E21" s="15" t="s">
        <v>7</v>
      </c>
    </row>
    <row r="22" s="14" customFormat="1" spans="1:5">
      <c r="A22" s="15">
        <v>21</v>
      </c>
      <c r="B22" s="15" t="s">
        <v>26</v>
      </c>
      <c r="C22" s="15" t="s">
        <v>6</v>
      </c>
      <c r="D22" s="15">
        <v>2.925</v>
      </c>
      <c r="E22" s="15" t="s">
        <v>7</v>
      </c>
    </row>
    <row r="23" s="14" customFormat="1" spans="1:5">
      <c r="A23" s="15">
        <v>22</v>
      </c>
      <c r="B23" s="15" t="s">
        <v>27</v>
      </c>
      <c r="C23" s="15" t="s">
        <v>6</v>
      </c>
      <c r="D23" s="15">
        <v>0.365</v>
      </c>
      <c r="E23" s="15" t="s">
        <v>7</v>
      </c>
    </row>
    <row r="24" s="14" customFormat="1" spans="1:5">
      <c r="A24" s="15">
        <v>23</v>
      </c>
      <c r="B24" s="15" t="s">
        <v>28</v>
      </c>
      <c r="C24" s="15" t="s">
        <v>6</v>
      </c>
      <c r="D24" s="15">
        <v>0.215</v>
      </c>
      <c r="E24" s="15" t="s">
        <v>7</v>
      </c>
    </row>
    <row r="25" s="14" customFormat="1" spans="1:5">
      <c r="A25" s="15">
        <v>24</v>
      </c>
      <c r="B25" s="15" t="s">
        <v>29</v>
      </c>
      <c r="C25" s="15" t="s">
        <v>6</v>
      </c>
      <c r="D25" s="15">
        <v>2.375</v>
      </c>
      <c r="E25" s="15" t="s">
        <v>7</v>
      </c>
    </row>
    <row r="26" s="14" customFormat="1" spans="1:5">
      <c r="A26" s="15">
        <v>25</v>
      </c>
      <c r="B26" s="15" t="s">
        <v>30</v>
      </c>
      <c r="C26" s="15" t="s">
        <v>6</v>
      </c>
      <c r="D26" s="15">
        <v>0.805</v>
      </c>
      <c r="E26" s="15" t="s">
        <v>7</v>
      </c>
    </row>
    <row r="27" s="14" customFormat="1" spans="1:5">
      <c r="A27" s="15">
        <v>26</v>
      </c>
      <c r="B27" s="15" t="s">
        <v>31</v>
      </c>
      <c r="C27" s="15" t="s">
        <v>6</v>
      </c>
      <c r="D27" s="15">
        <v>0.535</v>
      </c>
      <c r="E27" s="15" t="s">
        <v>7</v>
      </c>
    </row>
    <row r="28" s="14" customFormat="1" spans="1:5">
      <c r="A28" s="15">
        <v>27</v>
      </c>
      <c r="B28" s="15" t="s">
        <v>32</v>
      </c>
      <c r="C28" s="15" t="s">
        <v>6</v>
      </c>
      <c r="D28" s="15">
        <v>0.825</v>
      </c>
      <c r="E28" s="15" t="s">
        <v>7</v>
      </c>
    </row>
    <row r="29" s="14" customFormat="1" spans="1:5">
      <c r="A29" s="15">
        <v>28</v>
      </c>
      <c r="B29" s="15" t="s">
        <v>33</v>
      </c>
      <c r="C29" s="15" t="s">
        <v>6</v>
      </c>
      <c r="D29" s="15">
        <v>12.275</v>
      </c>
      <c r="E29" s="15" t="s">
        <v>7</v>
      </c>
    </row>
    <row r="30" s="14" customFormat="1" spans="1:5">
      <c r="A30" s="15">
        <v>29</v>
      </c>
      <c r="B30" s="15" t="s">
        <v>34</v>
      </c>
      <c r="C30" s="15" t="s">
        <v>6</v>
      </c>
      <c r="D30" s="15">
        <v>4.1</v>
      </c>
      <c r="E30" s="15" t="s">
        <v>7</v>
      </c>
    </row>
    <row r="31" s="14" customFormat="1" spans="1:5">
      <c r="A31" s="15">
        <v>30</v>
      </c>
      <c r="B31" s="15" t="s">
        <v>35</v>
      </c>
      <c r="C31" s="15" t="s">
        <v>6</v>
      </c>
      <c r="D31" s="15">
        <v>0.63</v>
      </c>
      <c r="E31" s="15" t="s">
        <v>7</v>
      </c>
    </row>
    <row r="32" s="14" customFormat="1" spans="1:5">
      <c r="A32" s="15">
        <v>31</v>
      </c>
      <c r="B32" s="15" t="s">
        <v>36</v>
      </c>
      <c r="C32" s="15" t="s">
        <v>6</v>
      </c>
      <c r="D32" s="15">
        <v>0.07</v>
      </c>
      <c r="E32" s="15" t="s">
        <v>7</v>
      </c>
    </row>
    <row r="33" s="14" customFormat="1" spans="1:5">
      <c r="A33" s="15">
        <v>32</v>
      </c>
      <c r="B33" s="15" t="s">
        <v>37</v>
      </c>
      <c r="C33" s="15" t="s">
        <v>6</v>
      </c>
      <c r="D33" s="15">
        <v>0.915</v>
      </c>
      <c r="E33" s="15" t="s">
        <v>7</v>
      </c>
    </row>
    <row r="34" s="14" customFormat="1" spans="1:5">
      <c r="A34" s="15">
        <v>33</v>
      </c>
      <c r="B34" s="15" t="s">
        <v>38</v>
      </c>
      <c r="C34" s="15" t="s">
        <v>6</v>
      </c>
      <c r="D34" s="15">
        <v>1.02</v>
      </c>
      <c r="E34" s="15" t="s">
        <v>7</v>
      </c>
    </row>
    <row r="35" s="14" customFormat="1" spans="1:5">
      <c r="A35" s="15">
        <v>34</v>
      </c>
      <c r="B35" s="15" t="s">
        <v>39</v>
      </c>
      <c r="C35" s="15" t="s">
        <v>6</v>
      </c>
      <c r="D35" s="15">
        <v>0.655</v>
      </c>
      <c r="E35" s="15" t="s">
        <v>7</v>
      </c>
    </row>
    <row r="36" s="14" customFormat="1" spans="1:5">
      <c r="A36" s="15">
        <v>35</v>
      </c>
      <c r="B36" s="15" t="s">
        <v>40</v>
      </c>
      <c r="C36" s="15" t="s">
        <v>6</v>
      </c>
      <c r="D36" s="15">
        <v>0.94</v>
      </c>
      <c r="E36" s="15" t="s">
        <v>7</v>
      </c>
    </row>
    <row r="37" s="14" customFormat="1" spans="1:5">
      <c r="A37" s="15">
        <v>36</v>
      </c>
      <c r="B37" s="15" t="s">
        <v>41</v>
      </c>
      <c r="C37" s="15" t="s">
        <v>6</v>
      </c>
      <c r="D37" s="15">
        <v>3.02</v>
      </c>
      <c r="E37" s="15" t="s">
        <v>7</v>
      </c>
    </row>
    <row r="38" s="14" customFormat="1" spans="1:5">
      <c r="A38" s="15">
        <v>37</v>
      </c>
      <c r="B38" s="15" t="s">
        <v>42</v>
      </c>
      <c r="C38" s="15" t="s">
        <v>6</v>
      </c>
      <c r="D38" s="15">
        <v>1.25</v>
      </c>
      <c r="E38" s="15" t="s">
        <v>7</v>
      </c>
    </row>
    <row r="39" s="14" customFormat="1" spans="1:5">
      <c r="A39" s="15">
        <v>38</v>
      </c>
      <c r="B39" s="15" t="s">
        <v>43</v>
      </c>
      <c r="C39" s="15" t="s">
        <v>6</v>
      </c>
      <c r="D39" s="15">
        <v>0.84</v>
      </c>
      <c r="E39" s="15" t="s">
        <v>7</v>
      </c>
    </row>
    <row r="40" s="14" customFormat="1" spans="1:5">
      <c r="A40" s="15">
        <v>39</v>
      </c>
      <c r="B40" s="15" t="s">
        <v>44</v>
      </c>
      <c r="C40" s="15" t="s">
        <v>6</v>
      </c>
      <c r="D40" s="15">
        <v>0.865</v>
      </c>
      <c r="E40" s="15" t="s">
        <v>7</v>
      </c>
    </row>
    <row r="41" s="14" customFormat="1" spans="1:5">
      <c r="A41" s="15">
        <v>40</v>
      </c>
      <c r="B41" s="15" t="s">
        <v>45</v>
      </c>
      <c r="C41" s="15" t="s">
        <v>6</v>
      </c>
      <c r="D41" s="15">
        <v>0.275</v>
      </c>
      <c r="E41" s="15" t="s">
        <v>7</v>
      </c>
    </row>
    <row r="42" s="14" customFormat="1" spans="1:5">
      <c r="A42" s="15">
        <v>41</v>
      </c>
      <c r="B42" s="15" t="s">
        <v>46</v>
      </c>
      <c r="C42" s="15" t="s">
        <v>6</v>
      </c>
      <c r="D42" s="15">
        <v>4.2</v>
      </c>
      <c r="E42" s="15" t="s">
        <v>7</v>
      </c>
    </row>
    <row r="43" s="14" customFormat="1" spans="1:5">
      <c r="A43" s="15">
        <v>42</v>
      </c>
      <c r="B43" s="15" t="s">
        <v>47</v>
      </c>
      <c r="C43" s="15" t="s">
        <v>6</v>
      </c>
      <c r="D43" s="15">
        <v>0.795</v>
      </c>
      <c r="E43" s="15" t="s">
        <v>7</v>
      </c>
    </row>
    <row r="44" s="14" customFormat="1" spans="1:5">
      <c r="A44" s="15">
        <v>43</v>
      </c>
      <c r="B44" s="15" t="s">
        <v>48</v>
      </c>
      <c r="C44" s="15" t="s">
        <v>6</v>
      </c>
      <c r="D44" s="15">
        <v>0.11</v>
      </c>
      <c r="E44" s="15" t="s">
        <v>7</v>
      </c>
    </row>
    <row r="45" s="14" customFormat="1" spans="1:5">
      <c r="A45" s="15">
        <v>44</v>
      </c>
      <c r="B45" s="15" t="s">
        <v>49</v>
      </c>
      <c r="C45" s="15" t="s">
        <v>6</v>
      </c>
      <c r="D45" s="15">
        <v>0.53</v>
      </c>
      <c r="E45" s="15" t="s">
        <v>7</v>
      </c>
    </row>
    <row r="46" s="14" customFormat="1" spans="1:5">
      <c r="A46" s="15">
        <v>45</v>
      </c>
      <c r="B46" s="15" t="s">
        <v>50</v>
      </c>
      <c r="C46" s="15" t="s">
        <v>6</v>
      </c>
      <c r="D46" s="15">
        <v>0.615</v>
      </c>
      <c r="E46" s="15" t="s">
        <v>7</v>
      </c>
    </row>
    <row r="47" s="14" customFormat="1" spans="1:5">
      <c r="A47" s="15">
        <v>46</v>
      </c>
      <c r="B47" s="15" t="s">
        <v>51</v>
      </c>
      <c r="C47" s="15" t="s">
        <v>6</v>
      </c>
      <c r="D47" s="15">
        <v>5.24</v>
      </c>
      <c r="E47" s="15" t="s">
        <v>7</v>
      </c>
    </row>
    <row r="48" s="14" customFormat="1" spans="1:5">
      <c r="A48" s="15">
        <v>47</v>
      </c>
      <c r="B48" s="15" t="s">
        <v>52</v>
      </c>
      <c r="C48" s="15" t="s">
        <v>6</v>
      </c>
      <c r="D48" s="15">
        <v>73.105</v>
      </c>
      <c r="E48" s="15" t="s">
        <v>7</v>
      </c>
    </row>
    <row r="49" s="14" customFormat="1" spans="1:5">
      <c r="A49" s="15">
        <v>48</v>
      </c>
      <c r="B49" s="15" t="s">
        <v>53</v>
      </c>
      <c r="C49" s="15" t="s">
        <v>6</v>
      </c>
      <c r="D49" s="15">
        <v>0.765</v>
      </c>
      <c r="E49" s="15" t="s">
        <v>7</v>
      </c>
    </row>
    <row r="50" s="14" customFormat="1" spans="1:5">
      <c r="A50" s="15">
        <v>49</v>
      </c>
      <c r="B50" s="15" t="s">
        <v>54</v>
      </c>
      <c r="C50" s="15" t="s">
        <v>6</v>
      </c>
      <c r="D50" s="15">
        <v>2.475</v>
      </c>
      <c r="E50" s="15" t="s">
        <v>7</v>
      </c>
    </row>
    <row r="51" s="14" customFormat="1" spans="1:5">
      <c r="A51" s="15">
        <v>50</v>
      </c>
      <c r="B51" s="15" t="s">
        <v>55</v>
      </c>
      <c r="C51" s="15" t="s">
        <v>6</v>
      </c>
      <c r="D51" s="15">
        <v>3.545</v>
      </c>
      <c r="E51" s="15" t="s">
        <v>7</v>
      </c>
    </row>
    <row r="52" s="14" customFormat="1" spans="1:5">
      <c r="A52" s="15">
        <v>51</v>
      </c>
      <c r="B52" s="15" t="s">
        <v>56</v>
      </c>
      <c r="C52" s="15" t="s">
        <v>6</v>
      </c>
      <c r="D52" s="15">
        <v>3.755</v>
      </c>
      <c r="E52" s="15" t="s">
        <v>7</v>
      </c>
    </row>
    <row r="53" s="14" customFormat="1" spans="1:5">
      <c r="A53" s="15">
        <v>52</v>
      </c>
      <c r="B53" s="15" t="s">
        <v>57</v>
      </c>
      <c r="C53" s="15" t="s">
        <v>6</v>
      </c>
      <c r="D53" s="15">
        <v>5.72</v>
      </c>
      <c r="E53" s="15" t="s">
        <v>7</v>
      </c>
    </row>
    <row r="54" s="14" customFormat="1" spans="1:5">
      <c r="A54" s="15">
        <v>53</v>
      </c>
      <c r="B54" s="15" t="s">
        <v>58</v>
      </c>
      <c r="C54" s="15" t="s">
        <v>6</v>
      </c>
      <c r="D54" s="15">
        <v>3.925</v>
      </c>
      <c r="E54" s="15" t="s">
        <v>7</v>
      </c>
    </row>
    <row r="55" s="14" customFormat="1" spans="1:5">
      <c r="A55" s="15">
        <v>54</v>
      </c>
      <c r="B55" s="15" t="s">
        <v>59</v>
      </c>
      <c r="C55" s="15" t="s">
        <v>6</v>
      </c>
      <c r="D55" s="15">
        <v>1.91</v>
      </c>
      <c r="E55" s="15" t="s">
        <v>7</v>
      </c>
    </row>
    <row r="56" s="14" customFormat="1" spans="1:5">
      <c r="A56" s="15">
        <v>55</v>
      </c>
      <c r="B56" s="15" t="s">
        <v>60</v>
      </c>
      <c r="C56" s="15" t="s">
        <v>6</v>
      </c>
      <c r="D56" s="15">
        <v>0.64</v>
      </c>
      <c r="E56" s="15" t="s">
        <v>7</v>
      </c>
    </row>
    <row r="57" s="14" customFormat="1" spans="1:5">
      <c r="A57" s="15">
        <v>56</v>
      </c>
      <c r="B57" s="15" t="s">
        <v>61</v>
      </c>
      <c r="C57" s="15" t="s">
        <v>6</v>
      </c>
      <c r="D57" s="15">
        <v>1.15</v>
      </c>
      <c r="E57" s="15" t="s">
        <v>7</v>
      </c>
    </row>
    <row r="58" spans="1:5">
      <c r="A58" s="6">
        <v>57</v>
      </c>
      <c r="B58" s="6" t="s">
        <v>62</v>
      </c>
      <c r="C58" s="6" t="s">
        <v>6</v>
      </c>
      <c r="D58" s="6">
        <v>0.525</v>
      </c>
      <c r="E58" s="6" t="s">
        <v>7</v>
      </c>
    </row>
    <row r="59" spans="1:5">
      <c r="A59" s="6">
        <v>58</v>
      </c>
      <c r="B59" s="6" t="s">
        <v>63</v>
      </c>
      <c r="C59" s="6" t="s">
        <v>6</v>
      </c>
      <c r="D59" s="6">
        <v>0.43</v>
      </c>
      <c r="E59" s="6" t="s">
        <v>7</v>
      </c>
    </row>
    <row r="60" spans="1:5">
      <c r="A60" s="6">
        <v>59</v>
      </c>
      <c r="B60" s="6" t="s">
        <v>64</v>
      </c>
      <c r="C60" s="6" t="s">
        <v>6</v>
      </c>
      <c r="D60" s="6">
        <v>2.565</v>
      </c>
      <c r="E60" s="6" t="s">
        <v>7</v>
      </c>
    </row>
    <row r="61" spans="1:5">
      <c r="A61" s="6">
        <v>60</v>
      </c>
      <c r="B61" s="6" t="s">
        <v>65</v>
      </c>
      <c r="C61" s="6" t="s">
        <v>6</v>
      </c>
      <c r="D61" s="6">
        <v>0.625</v>
      </c>
      <c r="E61" s="6" t="s">
        <v>7</v>
      </c>
    </row>
    <row r="62" spans="1:5">
      <c r="A62" s="6">
        <v>61</v>
      </c>
      <c r="B62" s="6" t="s">
        <v>66</v>
      </c>
      <c r="C62" s="6" t="s">
        <v>6</v>
      </c>
      <c r="D62" s="6">
        <v>1.9</v>
      </c>
      <c r="E62" s="6" t="s">
        <v>7</v>
      </c>
    </row>
    <row r="63" spans="1:5">
      <c r="A63" s="6">
        <v>62</v>
      </c>
      <c r="B63" s="6" t="s">
        <v>67</v>
      </c>
      <c r="C63" s="6" t="s">
        <v>6</v>
      </c>
      <c r="D63" s="6">
        <v>0.56</v>
      </c>
      <c r="E63" s="6" t="s">
        <v>7</v>
      </c>
    </row>
    <row r="64" spans="1:5">
      <c r="A64" s="6">
        <v>63</v>
      </c>
      <c r="B64" s="6" t="s">
        <v>68</v>
      </c>
      <c r="C64" s="6" t="s">
        <v>6</v>
      </c>
      <c r="D64" s="6">
        <v>1.43</v>
      </c>
      <c r="E64" s="6" t="s">
        <v>7</v>
      </c>
    </row>
    <row r="65" spans="1:5">
      <c r="A65" s="6">
        <v>64</v>
      </c>
      <c r="B65" s="6" t="s">
        <v>69</v>
      </c>
      <c r="C65" s="6" t="s">
        <v>6</v>
      </c>
      <c r="D65" s="6">
        <v>7.12</v>
      </c>
      <c r="E65" s="6" t="s">
        <v>7</v>
      </c>
    </row>
    <row r="66" spans="1:5">
      <c r="A66" s="6">
        <v>65</v>
      </c>
      <c r="B66" s="6" t="s">
        <v>70</v>
      </c>
      <c r="C66" s="6" t="s">
        <v>6</v>
      </c>
      <c r="D66" s="6">
        <v>17.005</v>
      </c>
      <c r="E66" s="6" t="s">
        <v>7</v>
      </c>
    </row>
    <row r="67" spans="1:5">
      <c r="A67" s="6">
        <v>66</v>
      </c>
      <c r="B67" s="6" t="s">
        <v>71</v>
      </c>
      <c r="C67" s="6" t="s">
        <v>6</v>
      </c>
      <c r="D67" s="6">
        <v>0.815</v>
      </c>
      <c r="E67" s="6" t="s">
        <v>7</v>
      </c>
    </row>
    <row r="68" spans="1:5">
      <c r="A68" s="6">
        <v>67</v>
      </c>
      <c r="B68" s="6" t="s">
        <v>72</v>
      </c>
      <c r="C68" s="6" t="s">
        <v>6</v>
      </c>
      <c r="D68" s="6">
        <v>2.085</v>
      </c>
      <c r="E68" s="6" t="s">
        <v>7</v>
      </c>
    </row>
    <row r="69" spans="1:5">
      <c r="A69" s="6">
        <v>68</v>
      </c>
      <c r="B69" s="6" t="s">
        <v>73</v>
      </c>
      <c r="C69" s="6" t="s">
        <v>6</v>
      </c>
      <c r="D69" s="6">
        <v>1.865</v>
      </c>
      <c r="E69" s="6" t="s">
        <v>7</v>
      </c>
    </row>
    <row r="70" spans="1:5">
      <c r="A70" s="6">
        <v>69</v>
      </c>
      <c r="B70" s="6" t="s">
        <v>74</v>
      </c>
      <c r="C70" s="6" t="s">
        <v>6</v>
      </c>
      <c r="D70" s="6">
        <v>0.62</v>
      </c>
      <c r="E70" s="6" t="s">
        <v>7</v>
      </c>
    </row>
    <row r="71" spans="1:5">
      <c r="A71" s="6">
        <v>70</v>
      </c>
      <c r="B71" s="6" t="s">
        <v>75</v>
      </c>
      <c r="C71" s="6" t="s">
        <v>6</v>
      </c>
      <c r="D71" s="6">
        <v>4.1</v>
      </c>
      <c r="E71" s="6" t="s">
        <v>7</v>
      </c>
    </row>
    <row r="72" spans="1:5">
      <c r="A72" s="6">
        <v>71</v>
      </c>
      <c r="B72" s="6" t="s">
        <v>76</v>
      </c>
      <c r="C72" s="6" t="s">
        <v>6</v>
      </c>
      <c r="D72" s="6">
        <v>0.285</v>
      </c>
      <c r="E72" s="6" t="s">
        <v>7</v>
      </c>
    </row>
    <row r="73" spans="1:5">
      <c r="A73" s="6">
        <v>72</v>
      </c>
      <c r="B73" s="6" t="s">
        <v>77</v>
      </c>
      <c r="C73" s="6" t="s">
        <v>6</v>
      </c>
      <c r="D73" s="6">
        <v>6.625</v>
      </c>
      <c r="E73" s="6" t="s">
        <v>7</v>
      </c>
    </row>
    <row r="74" s="14" customFormat="1" spans="1:5">
      <c r="A74" s="15">
        <v>73</v>
      </c>
      <c r="B74" s="15" t="s">
        <v>78</v>
      </c>
      <c r="C74" s="15" t="s">
        <v>6</v>
      </c>
      <c r="D74" s="15">
        <v>5.785</v>
      </c>
      <c r="E74" s="15" t="s">
        <v>7</v>
      </c>
    </row>
    <row r="75" spans="1:5">
      <c r="A75" s="6">
        <v>74</v>
      </c>
      <c r="B75" s="6" t="s">
        <v>79</v>
      </c>
      <c r="C75" s="6" t="s">
        <v>6</v>
      </c>
      <c r="D75" s="6">
        <v>0.675</v>
      </c>
      <c r="E75" s="6" t="s">
        <v>7</v>
      </c>
    </row>
    <row r="76" spans="1:5">
      <c r="A76" s="6">
        <v>75</v>
      </c>
      <c r="B76" s="6" t="s">
        <v>80</v>
      </c>
      <c r="C76" s="6" t="s">
        <v>6</v>
      </c>
      <c r="D76" s="6">
        <v>0.695</v>
      </c>
      <c r="E76" s="6" t="s">
        <v>7</v>
      </c>
    </row>
    <row r="77" spans="1:5">
      <c r="A77" s="6">
        <v>76</v>
      </c>
      <c r="B77" s="6" t="s">
        <v>81</v>
      </c>
      <c r="C77" s="6" t="s">
        <v>6</v>
      </c>
      <c r="D77" s="6">
        <v>0.85</v>
      </c>
      <c r="E77" s="6" t="s">
        <v>7</v>
      </c>
    </row>
    <row r="78" spans="1:5">
      <c r="A78" s="6">
        <v>77</v>
      </c>
      <c r="B78" s="6" t="s">
        <v>82</v>
      </c>
      <c r="C78" s="6" t="s">
        <v>6</v>
      </c>
      <c r="D78" s="6">
        <v>0.425</v>
      </c>
      <c r="E78" s="6" t="s">
        <v>7</v>
      </c>
    </row>
    <row r="79" spans="1:5">
      <c r="A79" s="6">
        <v>78</v>
      </c>
      <c r="B79" s="6" t="s">
        <v>83</v>
      </c>
      <c r="C79" s="6" t="s">
        <v>6</v>
      </c>
      <c r="D79" s="6">
        <v>0.85</v>
      </c>
      <c r="E79" s="6" t="s">
        <v>7</v>
      </c>
    </row>
    <row r="80" spans="1:5">
      <c r="A80" s="6">
        <v>79</v>
      </c>
      <c r="B80" s="6" t="s">
        <v>84</v>
      </c>
      <c r="C80" s="6" t="s">
        <v>6</v>
      </c>
      <c r="D80" s="6">
        <v>1.69</v>
      </c>
      <c r="E80" s="6" t="s">
        <v>7</v>
      </c>
    </row>
    <row r="81" spans="1:5">
      <c r="A81" s="6">
        <v>80</v>
      </c>
      <c r="B81" s="6" t="s">
        <v>85</v>
      </c>
      <c r="C81" s="6" t="s">
        <v>6</v>
      </c>
      <c r="D81" s="6">
        <v>0.71</v>
      </c>
      <c r="E81" s="6" t="s">
        <v>7</v>
      </c>
    </row>
    <row r="82" spans="1:5">
      <c r="A82" s="6">
        <v>81</v>
      </c>
      <c r="B82" s="6" t="s">
        <v>86</v>
      </c>
      <c r="C82" s="6" t="s">
        <v>6</v>
      </c>
      <c r="D82" s="6">
        <v>2.845</v>
      </c>
      <c r="E82" s="6" t="s">
        <v>7</v>
      </c>
    </row>
    <row r="83" spans="1:5">
      <c r="A83" s="6">
        <v>82</v>
      </c>
      <c r="B83" s="6" t="s">
        <v>87</v>
      </c>
      <c r="C83" s="6" t="s">
        <v>6</v>
      </c>
      <c r="D83" s="6">
        <v>2.265</v>
      </c>
      <c r="E83" s="6" t="s">
        <v>7</v>
      </c>
    </row>
    <row r="84" spans="1:5">
      <c r="A84" s="6">
        <v>83</v>
      </c>
      <c r="B84" s="6" t="s">
        <v>88</v>
      </c>
      <c r="C84" s="6" t="s">
        <v>6</v>
      </c>
      <c r="D84" s="6">
        <v>1.01</v>
      </c>
      <c r="E84" s="6" t="s">
        <v>7</v>
      </c>
    </row>
    <row r="85" spans="1:5">
      <c r="A85" s="6">
        <v>84</v>
      </c>
      <c r="B85" s="6" t="s">
        <v>89</v>
      </c>
      <c r="C85" s="6" t="s">
        <v>6</v>
      </c>
      <c r="D85" s="6">
        <v>11.395</v>
      </c>
      <c r="E85" s="6" t="s">
        <v>7</v>
      </c>
    </row>
    <row r="86" spans="1:5">
      <c r="A86" s="6">
        <v>85</v>
      </c>
      <c r="B86" s="6" t="s">
        <v>90</v>
      </c>
      <c r="C86" s="6" t="s">
        <v>6</v>
      </c>
      <c r="D86" s="6">
        <v>6.84</v>
      </c>
      <c r="E86" s="6" t="s">
        <v>7</v>
      </c>
    </row>
    <row r="87" spans="1:5">
      <c r="A87" s="6">
        <v>86</v>
      </c>
      <c r="B87" s="6" t="s">
        <v>91</v>
      </c>
      <c r="C87" s="6" t="s">
        <v>6</v>
      </c>
      <c r="D87" s="6">
        <v>3.9</v>
      </c>
      <c r="E87" s="6" t="s">
        <v>7</v>
      </c>
    </row>
    <row r="88" spans="1:5">
      <c r="A88" s="6">
        <v>87</v>
      </c>
      <c r="B88" s="6" t="s">
        <v>92</v>
      </c>
      <c r="C88" s="6" t="s">
        <v>6</v>
      </c>
      <c r="D88" s="6">
        <v>2.405</v>
      </c>
      <c r="E88" s="6" t="s">
        <v>7</v>
      </c>
    </row>
    <row r="89" spans="1:5">
      <c r="A89" s="6">
        <v>88</v>
      </c>
      <c r="B89" s="6" t="s">
        <v>93</v>
      </c>
      <c r="C89" s="6" t="s">
        <v>6</v>
      </c>
      <c r="D89" s="6">
        <v>2.655</v>
      </c>
      <c r="E89" s="6" t="s">
        <v>7</v>
      </c>
    </row>
    <row r="90" spans="1:5">
      <c r="A90" s="6">
        <v>90</v>
      </c>
      <c r="B90" s="6" t="s">
        <v>94</v>
      </c>
      <c r="C90" s="6" t="s">
        <v>6</v>
      </c>
      <c r="D90" s="6">
        <v>0.445</v>
      </c>
      <c r="E90" s="6" t="s">
        <v>7</v>
      </c>
    </row>
    <row r="91" spans="1:5">
      <c r="A91" s="6">
        <v>92</v>
      </c>
      <c r="B91" s="6" t="s">
        <v>95</v>
      </c>
      <c r="C91" s="6" t="s">
        <v>6</v>
      </c>
      <c r="D91" s="6">
        <v>2.735</v>
      </c>
      <c r="E91" s="6" t="s">
        <v>7</v>
      </c>
    </row>
    <row r="92" spans="1:5">
      <c r="A92" s="6">
        <v>93</v>
      </c>
      <c r="B92" s="6" t="s">
        <v>96</v>
      </c>
      <c r="C92" s="6" t="s">
        <v>6</v>
      </c>
      <c r="D92" s="6">
        <v>2.04</v>
      </c>
      <c r="E92" s="6" t="s">
        <v>7</v>
      </c>
    </row>
    <row r="93" spans="1:5">
      <c r="A93" s="6">
        <v>94</v>
      </c>
      <c r="B93" s="6" t="s">
        <v>97</v>
      </c>
      <c r="C93" s="6" t="s">
        <v>6</v>
      </c>
      <c r="D93" s="6">
        <v>1.24</v>
      </c>
      <c r="E93" s="6" t="s">
        <v>7</v>
      </c>
    </row>
    <row r="94" spans="1:5">
      <c r="A94" s="6">
        <v>95</v>
      </c>
      <c r="B94" s="6" t="s">
        <v>98</v>
      </c>
      <c r="C94" s="6" t="s">
        <v>6</v>
      </c>
      <c r="D94" s="6">
        <v>0.945</v>
      </c>
      <c r="E94" s="6" t="s">
        <v>7</v>
      </c>
    </row>
    <row r="95" spans="1:5">
      <c r="A95" s="6">
        <v>98</v>
      </c>
      <c r="B95" s="6" t="s">
        <v>99</v>
      </c>
      <c r="C95" s="6" t="s">
        <v>6</v>
      </c>
      <c r="D95" s="6">
        <v>0.95</v>
      </c>
      <c r="E95" s="6" t="s">
        <v>7</v>
      </c>
    </row>
    <row r="96" spans="1:5">
      <c r="A96" s="6">
        <v>100</v>
      </c>
      <c r="B96" s="6" t="s">
        <v>100</v>
      </c>
      <c r="C96" s="6" t="s">
        <v>6</v>
      </c>
      <c r="D96" s="6">
        <v>0.825</v>
      </c>
      <c r="E96" s="6" t="s">
        <v>7</v>
      </c>
    </row>
    <row r="97" spans="1:5">
      <c r="A97" s="6">
        <v>101</v>
      </c>
      <c r="B97" s="6" t="s">
        <v>101</v>
      </c>
      <c r="C97" s="6" t="s">
        <v>6</v>
      </c>
      <c r="D97" s="6">
        <v>1.07</v>
      </c>
      <c r="E97" s="6" t="s">
        <v>7</v>
      </c>
    </row>
    <row r="98" spans="1:5">
      <c r="A98" s="6">
        <v>104</v>
      </c>
      <c r="B98" s="6" t="s">
        <v>102</v>
      </c>
      <c r="C98" s="6" t="s">
        <v>6</v>
      </c>
      <c r="D98" s="6">
        <v>0.155</v>
      </c>
      <c r="E98" s="6" t="s">
        <v>7</v>
      </c>
    </row>
    <row r="99" spans="1:5">
      <c r="A99" s="6">
        <v>106</v>
      </c>
      <c r="B99" s="6" t="s">
        <v>103</v>
      </c>
      <c r="C99" s="6" t="s">
        <v>6</v>
      </c>
      <c r="D99" s="6">
        <v>0.94</v>
      </c>
      <c r="E99" s="6" t="s">
        <v>7</v>
      </c>
    </row>
    <row r="100" spans="1:5">
      <c r="A100" s="6">
        <v>107</v>
      </c>
      <c r="B100" s="6" t="s">
        <v>104</v>
      </c>
      <c r="C100" s="6" t="s">
        <v>6</v>
      </c>
      <c r="D100" s="6">
        <v>0.985</v>
      </c>
      <c r="E100" s="6" t="s">
        <v>7</v>
      </c>
    </row>
    <row r="101" spans="1:5">
      <c r="A101" s="6">
        <v>108</v>
      </c>
      <c r="B101" s="6" t="s">
        <v>105</v>
      </c>
      <c r="C101" s="6" t="s">
        <v>6</v>
      </c>
      <c r="D101" s="6">
        <v>0.555</v>
      </c>
      <c r="E101" s="6" t="s">
        <v>7</v>
      </c>
    </row>
    <row r="102" spans="1:5">
      <c r="A102" s="6">
        <v>109</v>
      </c>
      <c r="B102" s="6" t="s">
        <v>106</v>
      </c>
      <c r="C102" s="10"/>
      <c r="D102" s="6">
        <v>233.5</v>
      </c>
      <c r="E102" s="6" t="s">
        <v>7</v>
      </c>
    </row>
    <row r="103" spans="1:5">
      <c r="A103" s="12"/>
      <c r="B103" s="12"/>
      <c r="D103" s="12">
        <f>SUM(D3:D102)</f>
        <v>668.3</v>
      </c>
      <c r="E103" s="12"/>
    </row>
    <row r="104" spans="2:5">
      <c r="B104" s="12" t="s">
        <v>107</v>
      </c>
      <c r="C104" s="12"/>
      <c r="D104" s="12"/>
      <c r="E104" s="12"/>
    </row>
  </sheetData>
  <autoFilter ref="B2:E104">
    <extLst/>
  </autoFilter>
  <mergeCells count="3">
    <mergeCell ref="A1:E1"/>
    <mergeCell ref="D2:E2"/>
    <mergeCell ref="B104:E104"/>
  </mergeCells>
  <pageMargins left="0.354166666666667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zoomScale="130" zoomScaleNormal="130" topLeftCell="B1" workbookViewId="0">
      <selection activeCell="E4" sqref="E4:E102"/>
    </sheetView>
  </sheetViews>
  <sheetFormatPr defaultColWidth="9" defaultRowHeight="13.5"/>
  <cols>
    <col min="1" max="1" width="6.125" customWidth="1"/>
    <col min="2" max="2" width="13.65" customWidth="1"/>
    <col min="3" max="3" width="15.5" customWidth="1"/>
    <col min="4" max="4" width="13.0666666666667" customWidth="1"/>
    <col min="5" max="5" width="6.24166666666667" customWidth="1"/>
    <col min="6" max="6" width="7.06666666666667" customWidth="1"/>
    <col min="7" max="7" width="12.3" customWidth="1"/>
    <col min="8" max="8" width="6.875" customWidth="1"/>
    <col min="9" max="9" width="12.1083333333333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93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/>
      <c r="F2" s="3" t="s">
        <v>108</v>
      </c>
      <c r="G2" s="3" t="s">
        <v>109</v>
      </c>
      <c r="H2" s="3" t="s">
        <v>110</v>
      </c>
      <c r="I2" s="3" t="s">
        <v>111</v>
      </c>
    </row>
    <row r="3" spans="1:9">
      <c r="A3" s="6">
        <v>1</v>
      </c>
      <c r="B3" s="6" t="s">
        <v>5</v>
      </c>
      <c r="C3" s="6" t="s">
        <v>6</v>
      </c>
      <c r="D3" s="6">
        <v>1.715</v>
      </c>
      <c r="E3" s="6" t="s">
        <v>7</v>
      </c>
      <c r="F3" s="6">
        <v>180</v>
      </c>
      <c r="G3" s="6">
        <f>1.715*180</f>
        <v>308.7</v>
      </c>
      <c r="H3" s="6" t="s">
        <v>112</v>
      </c>
      <c r="I3" s="6">
        <v>13796987836</v>
      </c>
    </row>
    <row r="4" spans="1:9">
      <c r="A4" s="6">
        <v>2</v>
      </c>
      <c r="B4" s="6" t="s">
        <v>8</v>
      </c>
      <c r="C4" s="6" t="s">
        <v>6</v>
      </c>
      <c r="D4" s="6">
        <v>2.925</v>
      </c>
      <c r="E4" s="6" t="s">
        <v>7</v>
      </c>
      <c r="F4" s="6">
        <v>180</v>
      </c>
      <c r="G4" s="7">
        <f>2.925*180</f>
        <v>526.5</v>
      </c>
      <c r="H4" s="6" t="s">
        <v>112</v>
      </c>
      <c r="I4" s="6">
        <v>13796987836</v>
      </c>
    </row>
    <row r="5" spans="1:9">
      <c r="A5" s="6">
        <v>3</v>
      </c>
      <c r="B5" s="6" t="s">
        <v>9</v>
      </c>
      <c r="C5" s="6" t="s">
        <v>6</v>
      </c>
      <c r="D5" s="6">
        <v>1.515</v>
      </c>
      <c r="E5" s="6" t="s">
        <v>7</v>
      </c>
      <c r="F5" s="6">
        <v>180</v>
      </c>
      <c r="G5" s="7">
        <f>1.515*180</f>
        <v>272.7</v>
      </c>
      <c r="H5" s="6" t="s">
        <v>112</v>
      </c>
      <c r="I5" s="6">
        <v>13796987836</v>
      </c>
    </row>
    <row r="6" spans="1:9">
      <c r="A6" s="6">
        <v>4</v>
      </c>
      <c r="B6" s="6" t="s">
        <v>10</v>
      </c>
      <c r="C6" s="6" t="s">
        <v>6</v>
      </c>
      <c r="D6" s="6">
        <v>100.505</v>
      </c>
      <c r="E6" s="6" t="s">
        <v>7</v>
      </c>
      <c r="F6" s="6">
        <v>180</v>
      </c>
      <c r="G6" s="7">
        <f>100.505*180</f>
        <v>18090.9</v>
      </c>
      <c r="H6" s="6" t="s">
        <v>112</v>
      </c>
      <c r="I6" s="6">
        <v>13796987836</v>
      </c>
    </row>
    <row r="7" spans="1:9">
      <c r="A7" s="6">
        <v>5</v>
      </c>
      <c r="B7" s="6" t="s">
        <v>11</v>
      </c>
      <c r="C7" s="6" t="s">
        <v>6</v>
      </c>
      <c r="D7" s="6">
        <v>22.575</v>
      </c>
      <c r="E7" s="6" t="s">
        <v>7</v>
      </c>
      <c r="F7" s="6">
        <v>180</v>
      </c>
      <c r="G7" s="7">
        <f>22.575*180</f>
        <v>4063.5</v>
      </c>
      <c r="H7" s="6" t="s">
        <v>112</v>
      </c>
      <c r="I7" s="6">
        <v>13796987836</v>
      </c>
    </row>
    <row r="8" spans="1:9">
      <c r="A8" s="6">
        <v>6</v>
      </c>
      <c r="B8" s="6" t="s">
        <v>12</v>
      </c>
      <c r="C8" s="6" t="s">
        <v>6</v>
      </c>
      <c r="D8" s="6">
        <v>14</v>
      </c>
      <c r="E8" s="6" t="s">
        <v>7</v>
      </c>
      <c r="F8" s="6">
        <v>180</v>
      </c>
      <c r="G8" s="7">
        <f>14*180</f>
        <v>2520</v>
      </c>
      <c r="H8" s="6" t="s">
        <v>112</v>
      </c>
      <c r="I8" s="6">
        <v>13796987836</v>
      </c>
    </row>
    <row r="9" spans="1:9">
      <c r="A9" s="6">
        <v>7</v>
      </c>
      <c r="B9" s="6" t="s">
        <v>13</v>
      </c>
      <c r="C9" s="6" t="s">
        <v>6</v>
      </c>
      <c r="D9" s="6">
        <v>8.31</v>
      </c>
      <c r="E9" s="6" t="s">
        <v>7</v>
      </c>
      <c r="F9" s="6">
        <v>180</v>
      </c>
      <c r="G9" s="7">
        <f>8.31*180</f>
        <v>1495.8</v>
      </c>
      <c r="H9" s="6" t="s">
        <v>112</v>
      </c>
      <c r="I9" s="6">
        <v>13796987836</v>
      </c>
    </row>
    <row r="10" spans="1:9">
      <c r="A10" s="6">
        <v>8</v>
      </c>
      <c r="B10" s="6" t="s">
        <v>14</v>
      </c>
      <c r="C10" s="6" t="s">
        <v>6</v>
      </c>
      <c r="D10" s="6">
        <v>2.88</v>
      </c>
      <c r="E10" s="6" t="s">
        <v>7</v>
      </c>
      <c r="F10" s="6">
        <v>180</v>
      </c>
      <c r="G10" s="7">
        <f>2.88*180</f>
        <v>518.4</v>
      </c>
      <c r="H10" s="6" t="s">
        <v>112</v>
      </c>
      <c r="I10" s="6">
        <v>13796987836</v>
      </c>
    </row>
    <row r="11" s="1" customFormat="1" spans="1:9">
      <c r="A11" s="8">
        <v>9</v>
      </c>
      <c r="B11" s="8" t="s">
        <v>15</v>
      </c>
      <c r="C11" s="8" t="s">
        <v>6</v>
      </c>
      <c r="D11" s="8">
        <v>7.315</v>
      </c>
      <c r="E11" s="6" t="s">
        <v>7</v>
      </c>
      <c r="F11" s="8">
        <v>180</v>
      </c>
      <c r="G11" s="9">
        <f>7.315*180</f>
        <v>1316.7</v>
      </c>
      <c r="H11" s="8" t="s">
        <v>112</v>
      </c>
      <c r="I11" s="8">
        <v>13796987836</v>
      </c>
    </row>
    <row r="12" spans="1:9">
      <c r="A12" s="6">
        <v>11</v>
      </c>
      <c r="B12" s="6" t="s">
        <v>16</v>
      </c>
      <c r="C12" s="6" t="s">
        <v>6</v>
      </c>
      <c r="D12" s="6">
        <v>3.795</v>
      </c>
      <c r="E12" s="6" t="s">
        <v>7</v>
      </c>
      <c r="F12" s="6">
        <v>180</v>
      </c>
      <c r="G12" s="7">
        <f>3.795*180</f>
        <v>683.1</v>
      </c>
      <c r="H12" s="6" t="s">
        <v>112</v>
      </c>
      <c r="I12" s="6">
        <v>13796987836</v>
      </c>
    </row>
    <row r="13" spans="1:9">
      <c r="A13" s="6">
        <v>12</v>
      </c>
      <c r="B13" s="6" t="s">
        <v>17</v>
      </c>
      <c r="C13" s="6" t="s">
        <v>6</v>
      </c>
      <c r="D13" s="6">
        <v>3.86</v>
      </c>
      <c r="E13" s="6" t="s">
        <v>7</v>
      </c>
      <c r="F13" s="6">
        <v>180</v>
      </c>
      <c r="G13" s="7">
        <f>3.86*180</f>
        <v>694.8</v>
      </c>
      <c r="H13" s="6" t="s">
        <v>112</v>
      </c>
      <c r="I13" s="6">
        <v>13796987836</v>
      </c>
    </row>
    <row r="14" spans="1:9">
      <c r="A14" s="6">
        <v>13</v>
      </c>
      <c r="B14" s="6" t="s">
        <v>18</v>
      </c>
      <c r="C14" s="6" t="s">
        <v>6</v>
      </c>
      <c r="D14" s="6">
        <v>2.385</v>
      </c>
      <c r="E14" s="6" t="s">
        <v>7</v>
      </c>
      <c r="F14" s="6">
        <v>180</v>
      </c>
      <c r="G14" s="7">
        <f>2.385*180</f>
        <v>429.3</v>
      </c>
      <c r="H14" s="6" t="s">
        <v>112</v>
      </c>
      <c r="I14" s="6">
        <v>13796987836</v>
      </c>
    </row>
    <row r="15" spans="1:9">
      <c r="A15" s="6">
        <v>14</v>
      </c>
      <c r="B15" s="6" t="s">
        <v>19</v>
      </c>
      <c r="C15" s="6" t="s">
        <v>6</v>
      </c>
      <c r="D15" s="6">
        <v>0.85</v>
      </c>
      <c r="E15" s="6" t="s">
        <v>7</v>
      </c>
      <c r="F15" s="6">
        <v>180</v>
      </c>
      <c r="G15" s="7">
        <f>0.85*180</f>
        <v>153</v>
      </c>
      <c r="H15" s="6" t="s">
        <v>112</v>
      </c>
      <c r="I15" s="6">
        <v>13796987836</v>
      </c>
    </row>
    <row r="16" spans="1:9">
      <c r="A16" s="6">
        <v>15</v>
      </c>
      <c r="B16" s="6" t="s">
        <v>20</v>
      </c>
      <c r="C16" s="6" t="s">
        <v>6</v>
      </c>
      <c r="D16" s="6">
        <v>2.43</v>
      </c>
      <c r="E16" s="6" t="s">
        <v>7</v>
      </c>
      <c r="F16" s="6">
        <v>180</v>
      </c>
      <c r="G16" s="7">
        <f>2.43*180</f>
        <v>437.4</v>
      </c>
      <c r="H16" s="6" t="s">
        <v>112</v>
      </c>
      <c r="I16" s="6">
        <v>13796987836</v>
      </c>
    </row>
    <row r="17" spans="1:9">
      <c r="A17" s="6">
        <v>16</v>
      </c>
      <c r="B17" s="6" t="s">
        <v>21</v>
      </c>
      <c r="C17" s="6" t="s">
        <v>6</v>
      </c>
      <c r="D17" s="6">
        <v>0.645</v>
      </c>
      <c r="E17" s="6" t="s">
        <v>7</v>
      </c>
      <c r="F17" s="6">
        <v>180</v>
      </c>
      <c r="G17" s="7">
        <f>0.645*180</f>
        <v>116.1</v>
      </c>
      <c r="H17" s="6" t="s">
        <v>112</v>
      </c>
      <c r="I17" s="6">
        <v>13796987836</v>
      </c>
    </row>
    <row r="18" spans="1:9">
      <c r="A18" s="6">
        <v>17</v>
      </c>
      <c r="B18" s="6" t="s">
        <v>22</v>
      </c>
      <c r="C18" s="6" t="s">
        <v>6</v>
      </c>
      <c r="D18" s="6">
        <v>3.795</v>
      </c>
      <c r="E18" s="6" t="s">
        <v>7</v>
      </c>
      <c r="F18" s="6">
        <v>180</v>
      </c>
      <c r="G18" s="7">
        <f>3.795*180</f>
        <v>683.1</v>
      </c>
      <c r="H18" s="6" t="s">
        <v>112</v>
      </c>
      <c r="I18" s="6">
        <v>13796987836</v>
      </c>
    </row>
    <row r="19" spans="1:9">
      <c r="A19" s="6">
        <v>18</v>
      </c>
      <c r="B19" s="6" t="s">
        <v>23</v>
      </c>
      <c r="C19" s="6" t="s">
        <v>6</v>
      </c>
      <c r="D19" s="6">
        <v>2.53</v>
      </c>
      <c r="E19" s="6" t="s">
        <v>7</v>
      </c>
      <c r="F19" s="6">
        <v>180</v>
      </c>
      <c r="G19" s="7">
        <f>2.53*180</f>
        <v>455.4</v>
      </c>
      <c r="H19" s="6" t="s">
        <v>112</v>
      </c>
      <c r="I19" s="6">
        <v>13796987836</v>
      </c>
    </row>
    <row r="20" spans="1:9">
      <c r="A20" s="6">
        <v>19</v>
      </c>
      <c r="B20" s="6" t="s">
        <v>24</v>
      </c>
      <c r="C20" s="6" t="s">
        <v>6</v>
      </c>
      <c r="D20" s="6">
        <v>1.11</v>
      </c>
      <c r="E20" s="6" t="s">
        <v>7</v>
      </c>
      <c r="F20" s="6">
        <v>180</v>
      </c>
      <c r="G20" s="7">
        <f>1.11*180</f>
        <v>199.8</v>
      </c>
      <c r="H20" s="6" t="s">
        <v>112</v>
      </c>
      <c r="I20" s="6">
        <v>13796987836</v>
      </c>
    </row>
    <row r="21" spans="1:9">
      <c r="A21" s="6">
        <v>20</v>
      </c>
      <c r="B21" s="6" t="s">
        <v>25</v>
      </c>
      <c r="C21" s="6" t="s">
        <v>6</v>
      </c>
      <c r="D21" s="6">
        <v>1.845</v>
      </c>
      <c r="E21" s="6" t="s">
        <v>7</v>
      </c>
      <c r="F21" s="6">
        <v>180</v>
      </c>
      <c r="G21" s="7">
        <f>1.845*180</f>
        <v>332.1</v>
      </c>
      <c r="H21" s="6" t="s">
        <v>112</v>
      </c>
      <c r="I21" s="6">
        <v>13796987836</v>
      </c>
    </row>
    <row r="22" spans="1:9">
      <c r="A22" s="6">
        <v>21</v>
      </c>
      <c r="B22" s="6" t="s">
        <v>26</v>
      </c>
      <c r="C22" s="6" t="s">
        <v>6</v>
      </c>
      <c r="D22" s="6">
        <v>2.925</v>
      </c>
      <c r="E22" s="6" t="s">
        <v>7</v>
      </c>
      <c r="F22" s="6">
        <v>180</v>
      </c>
      <c r="G22" s="7">
        <f>2.925*180</f>
        <v>526.5</v>
      </c>
      <c r="H22" s="6" t="s">
        <v>112</v>
      </c>
      <c r="I22" s="6">
        <v>13796987836</v>
      </c>
    </row>
    <row r="23" s="1" customFormat="1" spans="1:9">
      <c r="A23" s="8">
        <v>22</v>
      </c>
      <c r="B23" s="8" t="s">
        <v>27</v>
      </c>
      <c r="C23" s="8" t="s">
        <v>6</v>
      </c>
      <c r="D23" s="8">
        <v>0.365</v>
      </c>
      <c r="E23" s="6" t="s">
        <v>7</v>
      </c>
      <c r="F23" s="8">
        <v>180</v>
      </c>
      <c r="G23" s="9">
        <f>0.365*180</f>
        <v>65.7</v>
      </c>
      <c r="H23" s="8" t="s">
        <v>112</v>
      </c>
      <c r="I23" s="8">
        <v>13796987836</v>
      </c>
    </row>
    <row r="24" spans="1:9">
      <c r="A24" s="6">
        <v>23</v>
      </c>
      <c r="B24" s="6" t="s">
        <v>28</v>
      </c>
      <c r="C24" s="6" t="s">
        <v>6</v>
      </c>
      <c r="D24" s="6">
        <v>0.215</v>
      </c>
      <c r="E24" s="6" t="s">
        <v>7</v>
      </c>
      <c r="F24" s="6">
        <v>180</v>
      </c>
      <c r="G24" s="7">
        <f>0.215*180</f>
        <v>38.7</v>
      </c>
      <c r="H24" s="6" t="s">
        <v>112</v>
      </c>
      <c r="I24" s="6">
        <v>13796987836</v>
      </c>
    </row>
    <row r="25" spans="1:9">
      <c r="A25" s="6">
        <v>24</v>
      </c>
      <c r="B25" s="6" t="s">
        <v>29</v>
      </c>
      <c r="C25" s="6" t="s">
        <v>6</v>
      </c>
      <c r="D25" s="6">
        <v>2.375</v>
      </c>
      <c r="E25" s="6" t="s">
        <v>7</v>
      </c>
      <c r="F25" s="6">
        <v>180</v>
      </c>
      <c r="G25" s="7">
        <f>2.375*180</f>
        <v>427.5</v>
      </c>
      <c r="H25" s="6" t="s">
        <v>112</v>
      </c>
      <c r="I25" s="6">
        <v>13796987836</v>
      </c>
    </row>
    <row r="26" spans="1:9">
      <c r="A26" s="6">
        <v>25</v>
      </c>
      <c r="B26" s="6" t="s">
        <v>30</v>
      </c>
      <c r="C26" s="6" t="s">
        <v>6</v>
      </c>
      <c r="D26" s="6">
        <v>0.805</v>
      </c>
      <c r="E26" s="6" t="s">
        <v>7</v>
      </c>
      <c r="F26" s="6">
        <v>180</v>
      </c>
      <c r="G26" s="7">
        <f>0.805*180</f>
        <v>144.9</v>
      </c>
      <c r="H26" s="6" t="s">
        <v>112</v>
      </c>
      <c r="I26" s="6">
        <v>13796987836</v>
      </c>
    </row>
    <row r="27" spans="1:9">
      <c r="A27" s="6">
        <v>26</v>
      </c>
      <c r="B27" s="6" t="s">
        <v>31</v>
      </c>
      <c r="C27" s="6" t="s">
        <v>6</v>
      </c>
      <c r="D27" s="6">
        <v>0.535</v>
      </c>
      <c r="E27" s="6" t="s">
        <v>7</v>
      </c>
      <c r="F27" s="6">
        <v>180</v>
      </c>
      <c r="G27" s="7">
        <f>0.535*180</f>
        <v>96.3</v>
      </c>
      <c r="H27" s="6" t="s">
        <v>112</v>
      </c>
      <c r="I27" s="6">
        <v>13796987836</v>
      </c>
    </row>
    <row r="28" spans="1:9">
      <c r="A28" s="6">
        <v>27</v>
      </c>
      <c r="B28" s="6" t="s">
        <v>32</v>
      </c>
      <c r="C28" s="6" t="s">
        <v>6</v>
      </c>
      <c r="D28" s="6">
        <v>0.825</v>
      </c>
      <c r="E28" s="6" t="s">
        <v>7</v>
      </c>
      <c r="F28" s="6">
        <v>180</v>
      </c>
      <c r="G28" s="7">
        <f>0.825*180</f>
        <v>148.5</v>
      </c>
      <c r="H28" s="6" t="s">
        <v>112</v>
      </c>
      <c r="I28" s="6">
        <v>13796987836</v>
      </c>
    </row>
    <row r="29" spans="1:9">
      <c r="A29" s="6">
        <v>28</v>
      </c>
      <c r="B29" s="6" t="s">
        <v>33</v>
      </c>
      <c r="C29" s="6" t="s">
        <v>6</v>
      </c>
      <c r="D29" s="6">
        <v>12.275</v>
      </c>
      <c r="E29" s="6" t="s">
        <v>7</v>
      </c>
      <c r="F29" s="6">
        <v>180</v>
      </c>
      <c r="G29" s="7">
        <f>12.275*180</f>
        <v>2209.5</v>
      </c>
      <c r="H29" s="6" t="s">
        <v>112</v>
      </c>
      <c r="I29" s="6">
        <v>13796987836</v>
      </c>
    </row>
    <row r="30" spans="1:9">
      <c r="A30" s="6">
        <v>29</v>
      </c>
      <c r="B30" s="6" t="s">
        <v>34</v>
      </c>
      <c r="C30" s="6" t="s">
        <v>6</v>
      </c>
      <c r="D30" s="6">
        <v>4.1</v>
      </c>
      <c r="E30" s="6" t="s">
        <v>7</v>
      </c>
      <c r="F30" s="6">
        <v>180</v>
      </c>
      <c r="G30" s="7">
        <f>4.1*180</f>
        <v>738</v>
      </c>
      <c r="H30" s="6" t="s">
        <v>112</v>
      </c>
      <c r="I30" s="6">
        <v>13796987836</v>
      </c>
    </row>
    <row r="31" spans="1:9">
      <c r="A31" s="6">
        <v>30</v>
      </c>
      <c r="B31" s="6" t="s">
        <v>35</v>
      </c>
      <c r="C31" s="6" t="s">
        <v>6</v>
      </c>
      <c r="D31" s="6">
        <v>0.63</v>
      </c>
      <c r="E31" s="6" t="s">
        <v>7</v>
      </c>
      <c r="F31" s="6">
        <v>180</v>
      </c>
      <c r="G31" s="7">
        <f>0.63*180</f>
        <v>113.4</v>
      </c>
      <c r="H31" s="6" t="s">
        <v>112</v>
      </c>
      <c r="I31" s="6">
        <v>13796987836</v>
      </c>
    </row>
    <row r="32" spans="1:9">
      <c r="A32" s="6">
        <v>31</v>
      </c>
      <c r="B32" s="6" t="s">
        <v>36</v>
      </c>
      <c r="C32" s="6" t="s">
        <v>6</v>
      </c>
      <c r="D32" s="6">
        <v>0.07</v>
      </c>
      <c r="E32" s="6" t="s">
        <v>7</v>
      </c>
      <c r="F32" s="6">
        <v>180</v>
      </c>
      <c r="G32" s="7">
        <f>0.07*180</f>
        <v>12.6</v>
      </c>
      <c r="H32" s="6" t="s">
        <v>112</v>
      </c>
      <c r="I32" s="6">
        <v>13796987836</v>
      </c>
    </row>
    <row r="33" spans="1:9">
      <c r="A33" s="6">
        <v>32</v>
      </c>
      <c r="B33" s="6" t="s">
        <v>37</v>
      </c>
      <c r="C33" s="6" t="s">
        <v>6</v>
      </c>
      <c r="D33" s="6">
        <v>0.915</v>
      </c>
      <c r="E33" s="6" t="s">
        <v>7</v>
      </c>
      <c r="F33" s="6">
        <v>180</v>
      </c>
      <c r="G33" s="7">
        <f>0.915*180</f>
        <v>164.7</v>
      </c>
      <c r="H33" s="6" t="s">
        <v>112</v>
      </c>
      <c r="I33" s="6">
        <v>13796987836</v>
      </c>
    </row>
    <row r="34" spans="1:9">
      <c r="A34" s="6">
        <v>33</v>
      </c>
      <c r="B34" s="6" t="s">
        <v>38</v>
      </c>
      <c r="C34" s="6" t="s">
        <v>6</v>
      </c>
      <c r="D34" s="6">
        <v>1.02</v>
      </c>
      <c r="E34" s="6" t="s">
        <v>7</v>
      </c>
      <c r="F34" s="6">
        <v>180</v>
      </c>
      <c r="G34" s="7">
        <f>1.02*180</f>
        <v>183.6</v>
      </c>
      <c r="H34" s="6" t="s">
        <v>112</v>
      </c>
      <c r="I34" s="6">
        <v>13796987836</v>
      </c>
    </row>
    <row r="35" spans="1:9">
      <c r="A35" s="6">
        <v>34</v>
      </c>
      <c r="B35" s="6" t="s">
        <v>39</v>
      </c>
      <c r="C35" s="6" t="s">
        <v>6</v>
      </c>
      <c r="D35" s="6">
        <v>0.655</v>
      </c>
      <c r="E35" s="6" t="s">
        <v>7</v>
      </c>
      <c r="F35" s="6">
        <v>180</v>
      </c>
      <c r="G35" s="7">
        <f>0.655*180</f>
        <v>117.9</v>
      </c>
      <c r="H35" s="6" t="s">
        <v>112</v>
      </c>
      <c r="I35" s="6">
        <v>13796987836</v>
      </c>
    </row>
    <row r="36" spans="1:9">
      <c r="A36" s="6">
        <v>35</v>
      </c>
      <c r="B36" s="6" t="s">
        <v>40</v>
      </c>
      <c r="C36" s="6" t="s">
        <v>6</v>
      </c>
      <c r="D36" s="6">
        <v>0.94</v>
      </c>
      <c r="E36" s="6" t="s">
        <v>7</v>
      </c>
      <c r="F36" s="6">
        <v>180</v>
      </c>
      <c r="G36" s="7">
        <f>0.94*180</f>
        <v>169.2</v>
      </c>
      <c r="H36" s="6" t="s">
        <v>112</v>
      </c>
      <c r="I36" s="6">
        <v>13796987836</v>
      </c>
    </row>
    <row r="37" s="1" customFormat="1" spans="1:9">
      <c r="A37" s="8">
        <v>36</v>
      </c>
      <c r="B37" s="8" t="s">
        <v>41</v>
      </c>
      <c r="C37" s="8" t="s">
        <v>6</v>
      </c>
      <c r="D37" s="8">
        <v>3.02</v>
      </c>
      <c r="E37" s="6" t="s">
        <v>7</v>
      </c>
      <c r="F37" s="8">
        <v>180</v>
      </c>
      <c r="G37" s="9">
        <f>3.02*180</f>
        <v>543.6</v>
      </c>
      <c r="H37" s="8" t="s">
        <v>112</v>
      </c>
      <c r="I37" s="8">
        <v>13796987836</v>
      </c>
    </row>
    <row r="38" spans="1:9">
      <c r="A38" s="6">
        <v>37</v>
      </c>
      <c r="B38" s="6" t="s">
        <v>42</v>
      </c>
      <c r="C38" s="6" t="s">
        <v>6</v>
      </c>
      <c r="D38" s="6">
        <v>1.25</v>
      </c>
      <c r="E38" s="6" t="s">
        <v>7</v>
      </c>
      <c r="F38" s="6">
        <v>180</v>
      </c>
      <c r="G38" s="7">
        <f>1.25*180</f>
        <v>225</v>
      </c>
      <c r="H38" s="6" t="s">
        <v>112</v>
      </c>
      <c r="I38" s="6">
        <v>13796987836</v>
      </c>
    </row>
    <row r="39" spans="1:9">
      <c r="A39" s="6">
        <v>38</v>
      </c>
      <c r="B39" s="6" t="s">
        <v>43</v>
      </c>
      <c r="C39" s="6" t="s">
        <v>6</v>
      </c>
      <c r="D39" s="6">
        <v>0.84</v>
      </c>
      <c r="E39" s="6" t="s">
        <v>7</v>
      </c>
      <c r="F39" s="6">
        <v>180</v>
      </c>
      <c r="G39" s="7">
        <f>0.84*180</f>
        <v>151.2</v>
      </c>
      <c r="H39" s="6" t="s">
        <v>112</v>
      </c>
      <c r="I39" s="6">
        <v>13796987836</v>
      </c>
    </row>
    <row r="40" spans="1:9">
      <c r="A40" s="6">
        <v>39</v>
      </c>
      <c r="B40" s="6" t="s">
        <v>44</v>
      </c>
      <c r="C40" s="6" t="s">
        <v>6</v>
      </c>
      <c r="D40" s="6">
        <v>0.865</v>
      </c>
      <c r="E40" s="6" t="s">
        <v>7</v>
      </c>
      <c r="F40" s="6">
        <v>180</v>
      </c>
      <c r="G40" s="7">
        <f>0.865*180</f>
        <v>155.7</v>
      </c>
      <c r="H40" s="6" t="s">
        <v>112</v>
      </c>
      <c r="I40" s="6">
        <v>13796987836</v>
      </c>
    </row>
    <row r="41" spans="1:9">
      <c r="A41" s="6">
        <v>40</v>
      </c>
      <c r="B41" s="6" t="s">
        <v>45</v>
      </c>
      <c r="C41" s="6" t="s">
        <v>6</v>
      </c>
      <c r="D41" s="6">
        <v>0.275</v>
      </c>
      <c r="E41" s="6" t="s">
        <v>7</v>
      </c>
      <c r="F41" s="6">
        <v>180</v>
      </c>
      <c r="G41" s="7">
        <f>0.275*180</f>
        <v>49.5</v>
      </c>
      <c r="H41" s="6" t="s">
        <v>112</v>
      </c>
      <c r="I41" s="6">
        <v>13796987836</v>
      </c>
    </row>
    <row r="42" s="1" customFormat="1" spans="1:9">
      <c r="A42" s="8">
        <v>41</v>
      </c>
      <c r="B42" s="8" t="s">
        <v>46</v>
      </c>
      <c r="C42" s="8" t="s">
        <v>6</v>
      </c>
      <c r="D42" s="8">
        <v>4.2</v>
      </c>
      <c r="E42" s="6" t="s">
        <v>7</v>
      </c>
      <c r="F42" s="8">
        <v>180</v>
      </c>
      <c r="G42" s="9">
        <f>4.2*180</f>
        <v>756</v>
      </c>
      <c r="H42" s="8" t="s">
        <v>112</v>
      </c>
      <c r="I42" s="8">
        <v>13796987836</v>
      </c>
    </row>
    <row r="43" spans="1:9">
      <c r="A43" s="6">
        <v>42</v>
      </c>
      <c r="B43" s="6" t="s">
        <v>47</v>
      </c>
      <c r="C43" s="6" t="s">
        <v>6</v>
      </c>
      <c r="D43" s="6">
        <v>0.795</v>
      </c>
      <c r="E43" s="6" t="s">
        <v>7</v>
      </c>
      <c r="F43" s="6">
        <v>180</v>
      </c>
      <c r="G43" s="7">
        <f>0.795*180</f>
        <v>143.1</v>
      </c>
      <c r="H43" s="6" t="s">
        <v>112</v>
      </c>
      <c r="I43" s="6">
        <v>13796987836</v>
      </c>
    </row>
    <row r="44" spans="1:9">
      <c r="A44" s="6">
        <v>43</v>
      </c>
      <c r="B44" s="6" t="s">
        <v>48</v>
      </c>
      <c r="C44" s="6" t="s">
        <v>6</v>
      </c>
      <c r="D44" s="6">
        <v>0.11</v>
      </c>
      <c r="E44" s="6" t="s">
        <v>7</v>
      </c>
      <c r="F44" s="6">
        <v>180</v>
      </c>
      <c r="G44" s="7">
        <f>0.11*180</f>
        <v>19.8</v>
      </c>
      <c r="H44" s="6" t="s">
        <v>112</v>
      </c>
      <c r="I44" s="6">
        <v>13796987836</v>
      </c>
    </row>
    <row r="45" spans="1:9">
      <c r="A45" s="6">
        <v>44</v>
      </c>
      <c r="B45" s="6" t="s">
        <v>49</v>
      </c>
      <c r="C45" s="6" t="s">
        <v>6</v>
      </c>
      <c r="D45" s="6">
        <v>0.53</v>
      </c>
      <c r="E45" s="6" t="s">
        <v>7</v>
      </c>
      <c r="F45" s="6">
        <v>180</v>
      </c>
      <c r="G45" s="7">
        <f>0.53*180</f>
        <v>95.4</v>
      </c>
      <c r="H45" s="6" t="s">
        <v>112</v>
      </c>
      <c r="I45" s="6">
        <v>13796987836</v>
      </c>
    </row>
    <row r="46" spans="1:9">
      <c r="A46" s="6">
        <v>45</v>
      </c>
      <c r="B46" s="6" t="s">
        <v>50</v>
      </c>
      <c r="C46" s="6" t="s">
        <v>6</v>
      </c>
      <c r="D46" s="6">
        <v>0.615</v>
      </c>
      <c r="E46" s="6" t="s">
        <v>7</v>
      </c>
      <c r="F46" s="6">
        <v>180</v>
      </c>
      <c r="G46" s="7">
        <f>0.615*180</f>
        <v>110.7</v>
      </c>
      <c r="H46" s="6" t="s">
        <v>112</v>
      </c>
      <c r="I46" s="6">
        <v>13796987836</v>
      </c>
    </row>
    <row r="47" spans="1:9">
      <c r="A47" s="6">
        <v>46</v>
      </c>
      <c r="B47" s="6" t="s">
        <v>51</v>
      </c>
      <c r="C47" s="6" t="s">
        <v>6</v>
      </c>
      <c r="D47" s="6">
        <v>5.24</v>
      </c>
      <c r="E47" s="6" t="s">
        <v>7</v>
      </c>
      <c r="F47" s="6">
        <v>180</v>
      </c>
      <c r="G47" s="7">
        <f>5.24*180</f>
        <v>943.2</v>
      </c>
      <c r="H47" s="6" t="s">
        <v>112</v>
      </c>
      <c r="I47" s="6">
        <v>13796987836</v>
      </c>
    </row>
    <row r="48" spans="1:9">
      <c r="A48" s="6">
        <v>47</v>
      </c>
      <c r="B48" s="6" t="s">
        <v>52</v>
      </c>
      <c r="C48" s="6" t="s">
        <v>6</v>
      </c>
      <c r="D48" s="6">
        <v>73.105</v>
      </c>
      <c r="E48" s="6" t="s">
        <v>7</v>
      </c>
      <c r="F48" s="6">
        <v>180</v>
      </c>
      <c r="G48" s="7">
        <f>73.105*180</f>
        <v>13158.9</v>
      </c>
      <c r="H48" s="6" t="s">
        <v>112</v>
      </c>
      <c r="I48" s="6">
        <v>13796987836</v>
      </c>
    </row>
    <row r="49" spans="1:9">
      <c r="A49" s="6">
        <v>48</v>
      </c>
      <c r="B49" s="6" t="s">
        <v>53</v>
      </c>
      <c r="C49" s="6" t="s">
        <v>6</v>
      </c>
      <c r="D49" s="6">
        <v>0.765</v>
      </c>
      <c r="E49" s="6" t="s">
        <v>7</v>
      </c>
      <c r="F49" s="6">
        <v>180</v>
      </c>
      <c r="G49" s="7">
        <f>0.765*180</f>
        <v>137.7</v>
      </c>
      <c r="H49" s="6" t="s">
        <v>112</v>
      </c>
      <c r="I49" s="6">
        <v>13796987836</v>
      </c>
    </row>
    <row r="50" s="1" customFormat="1" spans="1:9">
      <c r="A50" s="8">
        <v>49</v>
      </c>
      <c r="B50" s="8" t="s">
        <v>54</v>
      </c>
      <c r="C50" s="8" t="s">
        <v>6</v>
      </c>
      <c r="D50" s="8">
        <v>2.475</v>
      </c>
      <c r="E50" s="6" t="s">
        <v>7</v>
      </c>
      <c r="F50" s="8">
        <v>180</v>
      </c>
      <c r="G50" s="9">
        <f>2.475*180</f>
        <v>445.5</v>
      </c>
      <c r="H50" s="8" t="s">
        <v>112</v>
      </c>
      <c r="I50" s="8">
        <v>13796987836</v>
      </c>
    </row>
    <row r="51" spans="1:9">
      <c r="A51" s="6">
        <v>50</v>
      </c>
      <c r="B51" s="6" t="s">
        <v>55</v>
      </c>
      <c r="C51" s="6" t="s">
        <v>6</v>
      </c>
      <c r="D51" s="6">
        <v>3.545</v>
      </c>
      <c r="E51" s="6" t="s">
        <v>7</v>
      </c>
      <c r="F51" s="6">
        <v>180</v>
      </c>
      <c r="G51" s="7">
        <f>3.545*180</f>
        <v>638.1</v>
      </c>
      <c r="H51" s="6" t="s">
        <v>112</v>
      </c>
      <c r="I51" s="6">
        <v>13796987836</v>
      </c>
    </row>
    <row r="52" spans="1:9">
      <c r="A52" s="6">
        <v>51</v>
      </c>
      <c r="B52" s="6" t="s">
        <v>56</v>
      </c>
      <c r="C52" s="6" t="s">
        <v>6</v>
      </c>
      <c r="D52" s="6">
        <v>3.755</v>
      </c>
      <c r="E52" s="6" t="s">
        <v>7</v>
      </c>
      <c r="F52" s="6">
        <v>180</v>
      </c>
      <c r="G52" s="7">
        <f>3.755*180</f>
        <v>675.9</v>
      </c>
      <c r="H52" s="6" t="s">
        <v>112</v>
      </c>
      <c r="I52" s="6">
        <v>13796987836</v>
      </c>
    </row>
    <row r="53" s="1" customFormat="1" spans="1:9">
      <c r="A53" s="8">
        <v>52</v>
      </c>
      <c r="B53" s="8" t="s">
        <v>57</v>
      </c>
      <c r="C53" s="8" t="s">
        <v>6</v>
      </c>
      <c r="D53" s="8">
        <v>5.72</v>
      </c>
      <c r="E53" s="6" t="s">
        <v>7</v>
      </c>
      <c r="F53" s="8">
        <v>180</v>
      </c>
      <c r="G53" s="9">
        <f>5.72*180</f>
        <v>1029.6</v>
      </c>
      <c r="H53" s="8" t="s">
        <v>112</v>
      </c>
      <c r="I53" s="8">
        <v>13796987836</v>
      </c>
    </row>
    <row r="54" s="1" customFormat="1" spans="1:9">
      <c r="A54" s="8">
        <v>53</v>
      </c>
      <c r="B54" s="8" t="s">
        <v>58</v>
      </c>
      <c r="C54" s="8" t="s">
        <v>6</v>
      </c>
      <c r="D54" s="8">
        <v>3.925</v>
      </c>
      <c r="E54" s="6" t="s">
        <v>7</v>
      </c>
      <c r="F54" s="8">
        <v>180</v>
      </c>
      <c r="G54" s="9">
        <f>3.925*180</f>
        <v>706.5</v>
      </c>
      <c r="H54" s="8" t="s">
        <v>112</v>
      </c>
      <c r="I54" s="8">
        <v>13796987836</v>
      </c>
    </row>
    <row r="55" spans="1:9">
      <c r="A55" s="6">
        <v>54</v>
      </c>
      <c r="B55" s="6" t="s">
        <v>59</v>
      </c>
      <c r="C55" s="6" t="s">
        <v>6</v>
      </c>
      <c r="D55" s="6">
        <v>1.91</v>
      </c>
      <c r="E55" s="6" t="s">
        <v>7</v>
      </c>
      <c r="F55" s="6">
        <v>180</v>
      </c>
      <c r="G55" s="7">
        <f>1.91*180</f>
        <v>343.8</v>
      </c>
      <c r="H55" s="6" t="s">
        <v>112</v>
      </c>
      <c r="I55" s="6">
        <v>13796987836</v>
      </c>
    </row>
    <row r="56" spans="1:9">
      <c r="A56" s="6">
        <v>55</v>
      </c>
      <c r="B56" s="6" t="s">
        <v>60</v>
      </c>
      <c r="C56" s="6" t="s">
        <v>6</v>
      </c>
      <c r="D56" s="6">
        <v>0.64</v>
      </c>
      <c r="E56" s="6" t="s">
        <v>7</v>
      </c>
      <c r="F56" s="6">
        <v>180</v>
      </c>
      <c r="G56" s="7">
        <f>0.64*180</f>
        <v>115.2</v>
      </c>
      <c r="H56" s="6" t="s">
        <v>112</v>
      </c>
      <c r="I56" s="6">
        <v>13796987836</v>
      </c>
    </row>
    <row r="57" s="1" customFormat="1" spans="1:9">
      <c r="A57" s="8">
        <v>56</v>
      </c>
      <c r="B57" s="8" t="s">
        <v>61</v>
      </c>
      <c r="C57" s="8" t="s">
        <v>6</v>
      </c>
      <c r="D57" s="8">
        <v>1.15</v>
      </c>
      <c r="E57" s="6" t="s">
        <v>7</v>
      </c>
      <c r="F57" s="8">
        <v>180</v>
      </c>
      <c r="G57" s="9">
        <f>1.15*180</f>
        <v>207</v>
      </c>
      <c r="H57" s="8" t="s">
        <v>112</v>
      </c>
      <c r="I57" s="8">
        <v>13796987836</v>
      </c>
    </row>
    <row r="58" spans="1:9">
      <c r="A58" s="6">
        <v>57</v>
      </c>
      <c r="B58" s="6" t="s">
        <v>62</v>
      </c>
      <c r="C58" s="6" t="s">
        <v>6</v>
      </c>
      <c r="D58" s="6">
        <v>0.525</v>
      </c>
      <c r="E58" s="6" t="s">
        <v>7</v>
      </c>
      <c r="F58" s="6">
        <v>180</v>
      </c>
      <c r="G58" s="7">
        <f>0.525*180</f>
        <v>94.5</v>
      </c>
      <c r="H58" s="6" t="s">
        <v>112</v>
      </c>
      <c r="I58" s="6">
        <v>13796987836</v>
      </c>
    </row>
    <row r="59" spans="1:9">
      <c r="A59" s="6">
        <v>58</v>
      </c>
      <c r="B59" s="6" t="s">
        <v>63</v>
      </c>
      <c r="C59" s="6" t="s">
        <v>6</v>
      </c>
      <c r="D59" s="6">
        <v>0.43</v>
      </c>
      <c r="E59" s="6" t="s">
        <v>7</v>
      </c>
      <c r="F59" s="6">
        <v>180</v>
      </c>
      <c r="G59" s="7">
        <f>0.43*180</f>
        <v>77.4</v>
      </c>
      <c r="H59" s="6" t="s">
        <v>112</v>
      </c>
      <c r="I59" s="6">
        <v>13796987836</v>
      </c>
    </row>
    <row r="60" spans="1:9">
      <c r="A60" s="6">
        <v>59</v>
      </c>
      <c r="B60" s="6" t="s">
        <v>64</v>
      </c>
      <c r="C60" s="6" t="s">
        <v>6</v>
      </c>
      <c r="D60" s="6">
        <v>2.565</v>
      </c>
      <c r="E60" s="6" t="s">
        <v>7</v>
      </c>
      <c r="F60" s="6">
        <v>180</v>
      </c>
      <c r="G60" s="7">
        <f>2.565*180</f>
        <v>461.7</v>
      </c>
      <c r="H60" s="6" t="s">
        <v>112</v>
      </c>
      <c r="I60" s="6">
        <v>13796987836</v>
      </c>
    </row>
    <row r="61" spans="1:9">
      <c r="A61" s="6">
        <v>60</v>
      </c>
      <c r="B61" s="6" t="s">
        <v>65</v>
      </c>
      <c r="C61" s="6" t="s">
        <v>6</v>
      </c>
      <c r="D61" s="6">
        <v>0.625</v>
      </c>
      <c r="E61" s="6" t="s">
        <v>7</v>
      </c>
      <c r="F61" s="6">
        <v>180</v>
      </c>
      <c r="G61" s="7">
        <f>0.625*180</f>
        <v>112.5</v>
      </c>
      <c r="H61" s="6" t="s">
        <v>112</v>
      </c>
      <c r="I61" s="6">
        <v>13796987836</v>
      </c>
    </row>
    <row r="62" spans="1:9">
      <c r="A62" s="6">
        <v>61</v>
      </c>
      <c r="B62" s="6" t="s">
        <v>66</v>
      </c>
      <c r="C62" s="6" t="s">
        <v>6</v>
      </c>
      <c r="D62" s="6">
        <v>1.9</v>
      </c>
      <c r="E62" s="6" t="s">
        <v>7</v>
      </c>
      <c r="F62" s="6">
        <v>180</v>
      </c>
      <c r="G62" s="7">
        <f>1.9*180</f>
        <v>342</v>
      </c>
      <c r="H62" s="6" t="s">
        <v>112</v>
      </c>
      <c r="I62" s="6">
        <v>13796987836</v>
      </c>
    </row>
    <row r="63" spans="1:9">
      <c r="A63" s="6">
        <v>62</v>
      </c>
      <c r="B63" s="6" t="s">
        <v>67</v>
      </c>
      <c r="C63" s="6" t="s">
        <v>6</v>
      </c>
      <c r="D63" s="6">
        <v>0.56</v>
      </c>
      <c r="E63" s="6" t="s">
        <v>7</v>
      </c>
      <c r="F63" s="6">
        <v>180</v>
      </c>
      <c r="G63" s="7">
        <f>0.56*180</f>
        <v>100.8</v>
      </c>
      <c r="H63" s="6" t="s">
        <v>112</v>
      </c>
      <c r="I63" s="6">
        <v>13796987836</v>
      </c>
    </row>
    <row r="64" spans="1:9">
      <c r="A64" s="6">
        <v>63</v>
      </c>
      <c r="B64" s="6" t="s">
        <v>68</v>
      </c>
      <c r="C64" s="6" t="s">
        <v>6</v>
      </c>
      <c r="D64" s="6">
        <v>1.43</v>
      </c>
      <c r="E64" s="6" t="s">
        <v>7</v>
      </c>
      <c r="F64" s="6">
        <v>180</v>
      </c>
      <c r="G64" s="7">
        <f>1.43*180</f>
        <v>257.4</v>
      </c>
      <c r="H64" s="6" t="s">
        <v>112</v>
      </c>
      <c r="I64" s="6">
        <v>13796987836</v>
      </c>
    </row>
    <row r="65" spans="1:9">
      <c r="A65" s="6">
        <v>64</v>
      </c>
      <c r="B65" s="6" t="s">
        <v>69</v>
      </c>
      <c r="C65" s="6" t="s">
        <v>6</v>
      </c>
      <c r="D65" s="6">
        <v>7.12</v>
      </c>
      <c r="E65" s="6" t="s">
        <v>7</v>
      </c>
      <c r="F65" s="6">
        <v>180</v>
      </c>
      <c r="G65" s="7">
        <f>7.12*180</f>
        <v>1281.6</v>
      </c>
      <c r="H65" s="6" t="s">
        <v>112</v>
      </c>
      <c r="I65" s="6">
        <v>13796987836</v>
      </c>
    </row>
    <row r="66" spans="1:9">
      <c r="A66" s="6">
        <v>65</v>
      </c>
      <c r="B66" s="6" t="s">
        <v>70</v>
      </c>
      <c r="C66" s="6" t="s">
        <v>6</v>
      </c>
      <c r="D66" s="6">
        <v>17.005</v>
      </c>
      <c r="E66" s="6" t="s">
        <v>7</v>
      </c>
      <c r="F66" s="6">
        <v>180</v>
      </c>
      <c r="G66" s="7">
        <f>17.005*180</f>
        <v>3060.9</v>
      </c>
      <c r="H66" s="6" t="s">
        <v>112</v>
      </c>
      <c r="I66" s="6">
        <v>13796987836</v>
      </c>
    </row>
    <row r="67" spans="1:9">
      <c r="A67" s="6">
        <v>66</v>
      </c>
      <c r="B67" s="6" t="s">
        <v>71</v>
      </c>
      <c r="C67" s="6" t="s">
        <v>6</v>
      </c>
      <c r="D67" s="6">
        <v>0.815</v>
      </c>
      <c r="E67" s="6" t="s">
        <v>7</v>
      </c>
      <c r="F67" s="6">
        <v>180</v>
      </c>
      <c r="G67" s="7">
        <f>0.815*180</f>
        <v>146.7</v>
      </c>
      <c r="H67" s="6" t="s">
        <v>112</v>
      </c>
      <c r="I67" s="6">
        <v>13796987836</v>
      </c>
    </row>
    <row r="68" spans="1:9">
      <c r="A68" s="6">
        <v>67</v>
      </c>
      <c r="B68" s="6" t="s">
        <v>72</v>
      </c>
      <c r="C68" s="6" t="s">
        <v>6</v>
      </c>
      <c r="D68" s="6">
        <v>2.085</v>
      </c>
      <c r="E68" s="6" t="s">
        <v>7</v>
      </c>
      <c r="F68" s="6">
        <v>180</v>
      </c>
      <c r="G68" s="7">
        <f>2.085*180</f>
        <v>375.3</v>
      </c>
      <c r="H68" s="6" t="s">
        <v>112</v>
      </c>
      <c r="I68" s="6">
        <v>13796987836</v>
      </c>
    </row>
    <row r="69" spans="1:9">
      <c r="A69" s="6">
        <v>68</v>
      </c>
      <c r="B69" s="6" t="s">
        <v>73</v>
      </c>
      <c r="C69" s="6" t="s">
        <v>6</v>
      </c>
      <c r="D69" s="6">
        <v>1.865</v>
      </c>
      <c r="E69" s="6" t="s">
        <v>7</v>
      </c>
      <c r="F69" s="6">
        <v>180</v>
      </c>
      <c r="G69" s="7">
        <f>1.865*180</f>
        <v>335.7</v>
      </c>
      <c r="H69" s="6" t="s">
        <v>112</v>
      </c>
      <c r="I69" s="6">
        <v>13796987836</v>
      </c>
    </row>
    <row r="70" spans="1:9">
      <c r="A70" s="6">
        <v>69</v>
      </c>
      <c r="B70" s="6" t="s">
        <v>74</v>
      </c>
      <c r="C70" s="6" t="s">
        <v>6</v>
      </c>
      <c r="D70" s="6">
        <v>0.62</v>
      </c>
      <c r="E70" s="6" t="s">
        <v>7</v>
      </c>
      <c r="F70" s="6">
        <v>180</v>
      </c>
      <c r="G70" s="7">
        <f>0.62*180</f>
        <v>111.6</v>
      </c>
      <c r="H70" s="6" t="s">
        <v>112</v>
      </c>
      <c r="I70" s="6">
        <v>13796987836</v>
      </c>
    </row>
    <row r="71" spans="1:9">
      <c r="A71" s="6">
        <v>70</v>
      </c>
      <c r="B71" s="6" t="s">
        <v>75</v>
      </c>
      <c r="C71" s="6" t="s">
        <v>6</v>
      </c>
      <c r="D71" s="6">
        <v>4.1</v>
      </c>
      <c r="E71" s="6" t="s">
        <v>7</v>
      </c>
      <c r="F71" s="6">
        <v>180</v>
      </c>
      <c r="G71" s="7">
        <f>4.1*180</f>
        <v>738</v>
      </c>
      <c r="H71" s="6" t="s">
        <v>112</v>
      </c>
      <c r="I71" s="6">
        <v>13796987836</v>
      </c>
    </row>
    <row r="72" spans="1:9">
      <c r="A72" s="6">
        <v>71</v>
      </c>
      <c r="B72" s="6" t="s">
        <v>76</v>
      </c>
      <c r="C72" s="6" t="s">
        <v>6</v>
      </c>
      <c r="D72" s="6">
        <v>0.285</v>
      </c>
      <c r="E72" s="6" t="s">
        <v>7</v>
      </c>
      <c r="F72" s="6">
        <v>180</v>
      </c>
      <c r="G72" s="7">
        <f>0.285*180</f>
        <v>51.3</v>
      </c>
      <c r="H72" s="6" t="s">
        <v>112</v>
      </c>
      <c r="I72" s="6">
        <v>13796987836</v>
      </c>
    </row>
    <row r="73" spans="1:9">
      <c r="A73" s="6">
        <v>72</v>
      </c>
      <c r="B73" s="6" t="s">
        <v>77</v>
      </c>
      <c r="C73" s="6" t="s">
        <v>6</v>
      </c>
      <c r="D73" s="6">
        <v>6.625</v>
      </c>
      <c r="E73" s="6" t="s">
        <v>7</v>
      </c>
      <c r="F73" s="6">
        <v>180</v>
      </c>
      <c r="G73" s="7">
        <f>6.625*180</f>
        <v>1192.5</v>
      </c>
      <c r="H73" s="6" t="s">
        <v>112</v>
      </c>
      <c r="I73" s="6">
        <v>13796987836</v>
      </c>
    </row>
    <row r="74" s="1" customFormat="1" spans="1:9">
      <c r="A74" s="8">
        <v>73</v>
      </c>
      <c r="B74" s="8" t="s">
        <v>78</v>
      </c>
      <c r="C74" s="8" t="s">
        <v>6</v>
      </c>
      <c r="D74" s="8">
        <v>5.785</v>
      </c>
      <c r="E74" s="6" t="s">
        <v>7</v>
      </c>
      <c r="F74" s="8">
        <v>180</v>
      </c>
      <c r="G74" s="9">
        <f>5.785*180</f>
        <v>1041.3</v>
      </c>
      <c r="H74" s="8" t="s">
        <v>112</v>
      </c>
      <c r="I74" s="8">
        <v>13796987836</v>
      </c>
    </row>
    <row r="75" spans="1:9">
      <c r="A75" s="6">
        <v>74</v>
      </c>
      <c r="B75" s="6" t="s">
        <v>79</v>
      </c>
      <c r="C75" s="6" t="s">
        <v>6</v>
      </c>
      <c r="D75" s="6">
        <v>0.675</v>
      </c>
      <c r="E75" s="6" t="s">
        <v>7</v>
      </c>
      <c r="F75" s="6">
        <v>180</v>
      </c>
      <c r="G75" s="7">
        <f>0.675*180</f>
        <v>121.5</v>
      </c>
      <c r="H75" s="6" t="s">
        <v>112</v>
      </c>
      <c r="I75" s="6">
        <v>13796987836</v>
      </c>
    </row>
    <row r="76" spans="1:9">
      <c r="A76" s="6">
        <v>75</v>
      </c>
      <c r="B76" s="6" t="s">
        <v>80</v>
      </c>
      <c r="C76" s="6" t="s">
        <v>6</v>
      </c>
      <c r="D76" s="6">
        <v>0.695</v>
      </c>
      <c r="E76" s="6" t="s">
        <v>7</v>
      </c>
      <c r="F76" s="6">
        <v>180</v>
      </c>
      <c r="G76" s="7">
        <f>0.695*180</f>
        <v>125.1</v>
      </c>
      <c r="H76" s="6" t="s">
        <v>112</v>
      </c>
      <c r="I76" s="6">
        <v>13796987836</v>
      </c>
    </row>
    <row r="77" spans="1:9">
      <c r="A77" s="6">
        <v>76</v>
      </c>
      <c r="B77" s="6" t="s">
        <v>81</v>
      </c>
      <c r="C77" s="6" t="s">
        <v>6</v>
      </c>
      <c r="D77" s="6">
        <v>0.85</v>
      </c>
      <c r="E77" s="6" t="s">
        <v>7</v>
      </c>
      <c r="F77" s="6">
        <v>180</v>
      </c>
      <c r="G77" s="7">
        <f>0.85*180</f>
        <v>153</v>
      </c>
      <c r="H77" s="6" t="s">
        <v>112</v>
      </c>
      <c r="I77" s="6">
        <v>13796987836</v>
      </c>
    </row>
    <row r="78" spans="1:9">
      <c r="A78" s="6">
        <v>77</v>
      </c>
      <c r="B78" s="6" t="s">
        <v>82</v>
      </c>
      <c r="C78" s="6" t="s">
        <v>6</v>
      </c>
      <c r="D78" s="6">
        <v>0.425</v>
      </c>
      <c r="E78" s="6" t="s">
        <v>7</v>
      </c>
      <c r="F78" s="6">
        <v>180</v>
      </c>
      <c r="G78" s="7">
        <f>0.425*180</f>
        <v>76.5</v>
      </c>
      <c r="H78" s="6" t="s">
        <v>112</v>
      </c>
      <c r="I78" s="6">
        <v>13796987836</v>
      </c>
    </row>
    <row r="79" spans="1:9">
      <c r="A79" s="6">
        <v>78</v>
      </c>
      <c r="B79" s="6" t="s">
        <v>83</v>
      </c>
      <c r="C79" s="6" t="s">
        <v>6</v>
      </c>
      <c r="D79" s="6">
        <v>0.85</v>
      </c>
      <c r="E79" s="6" t="s">
        <v>7</v>
      </c>
      <c r="F79" s="6">
        <v>180</v>
      </c>
      <c r="G79" s="7">
        <f>0.85*180</f>
        <v>153</v>
      </c>
      <c r="H79" s="6" t="s">
        <v>112</v>
      </c>
      <c r="I79" s="6">
        <v>13796987836</v>
      </c>
    </row>
    <row r="80" spans="1:9">
      <c r="A80" s="6">
        <v>79</v>
      </c>
      <c r="B80" s="6" t="s">
        <v>84</v>
      </c>
      <c r="C80" s="6" t="s">
        <v>6</v>
      </c>
      <c r="D80" s="6">
        <v>1.69</v>
      </c>
      <c r="E80" s="6" t="s">
        <v>7</v>
      </c>
      <c r="F80" s="6">
        <v>180</v>
      </c>
      <c r="G80" s="7">
        <f>1.69*180</f>
        <v>304.2</v>
      </c>
      <c r="H80" s="6" t="s">
        <v>112</v>
      </c>
      <c r="I80" s="6">
        <v>13796987836</v>
      </c>
    </row>
    <row r="81" spans="1:9">
      <c r="A81" s="6">
        <v>80</v>
      </c>
      <c r="B81" s="6" t="s">
        <v>85</v>
      </c>
      <c r="C81" s="6" t="s">
        <v>6</v>
      </c>
      <c r="D81" s="6">
        <v>0.71</v>
      </c>
      <c r="E81" s="6" t="s">
        <v>7</v>
      </c>
      <c r="F81" s="6">
        <v>180</v>
      </c>
      <c r="G81" s="7">
        <f>0.71*180</f>
        <v>127.8</v>
      </c>
      <c r="H81" s="6" t="s">
        <v>112</v>
      </c>
      <c r="I81" s="6">
        <v>13796987836</v>
      </c>
    </row>
    <row r="82" spans="1:9">
      <c r="A82" s="6">
        <v>81</v>
      </c>
      <c r="B82" s="6" t="s">
        <v>86</v>
      </c>
      <c r="C82" s="6" t="s">
        <v>6</v>
      </c>
      <c r="D82" s="6">
        <v>2.845</v>
      </c>
      <c r="E82" s="6" t="s">
        <v>7</v>
      </c>
      <c r="F82" s="6">
        <v>180</v>
      </c>
      <c r="G82" s="7">
        <f>2.845*180</f>
        <v>512.1</v>
      </c>
      <c r="H82" s="6" t="s">
        <v>112</v>
      </c>
      <c r="I82" s="6">
        <v>13796987836</v>
      </c>
    </row>
    <row r="83" spans="1:9">
      <c r="A83" s="6">
        <v>82</v>
      </c>
      <c r="B83" s="6" t="s">
        <v>87</v>
      </c>
      <c r="C83" s="6" t="s">
        <v>6</v>
      </c>
      <c r="D83" s="6">
        <v>2.265</v>
      </c>
      <c r="E83" s="6" t="s">
        <v>7</v>
      </c>
      <c r="F83" s="6">
        <v>180</v>
      </c>
      <c r="G83" s="7">
        <f>2.265*180</f>
        <v>407.7</v>
      </c>
      <c r="H83" s="6" t="s">
        <v>112</v>
      </c>
      <c r="I83" s="6">
        <v>13796987836</v>
      </c>
    </row>
    <row r="84" spans="1:9">
      <c r="A84" s="6">
        <v>83</v>
      </c>
      <c r="B84" s="6" t="s">
        <v>88</v>
      </c>
      <c r="C84" s="6" t="s">
        <v>6</v>
      </c>
      <c r="D84" s="6">
        <v>1.01</v>
      </c>
      <c r="E84" s="6" t="s">
        <v>7</v>
      </c>
      <c r="F84" s="6">
        <v>180</v>
      </c>
      <c r="G84" s="7">
        <f>1.01*180</f>
        <v>181.8</v>
      </c>
      <c r="H84" s="6" t="s">
        <v>112</v>
      </c>
      <c r="I84" s="6">
        <v>13796987836</v>
      </c>
    </row>
    <row r="85" spans="1:9">
      <c r="A85" s="6">
        <v>84</v>
      </c>
      <c r="B85" s="6" t="s">
        <v>89</v>
      </c>
      <c r="C85" s="6" t="s">
        <v>6</v>
      </c>
      <c r="D85" s="6">
        <v>11.395</v>
      </c>
      <c r="E85" s="6" t="s">
        <v>7</v>
      </c>
      <c r="F85" s="6">
        <v>180</v>
      </c>
      <c r="G85" s="7">
        <f>11.395*180</f>
        <v>2051.1</v>
      </c>
      <c r="H85" s="6" t="s">
        <v>112</v>
      </c>
      <c r="I85" s="6">
        <v>13796987836</v>
      </c>
    </row>
    <row r="86" spans="1:9">
      <c r="A86" s="6">
        <v>85</v>
      </c>
      <c r="B86" s="6" t="s">
        <v>90</v>
      </c>
      <c r="C86" s="6" t="s">
        <v>6</v>
      </c>
      <c r="D86" s="6">
        <v>6.84</v>
      </c>
      <c r="E86" s="6" t="s">
        <v>7</v>
      </c>
      <c r="F86" s="6">
        <v>180</v>
      </c>
      <c r="G86" s="7">
        <f>6.84*180</f>
        <v>1231.2</v>
      </c>
      <c r="H86" s="6" t="s">
        <v>112</v>
      </c>
      <c r="I86" s="6">
        <v>13796987836</v>
      </c>
    </row>
    <row r="87" spans="1:9">
      <c r="A87" s="6">
        <v>86</v>
      </c>
      <c r="B87" s="6" t="s">
        <v>91</v>
      </c>
      <c r="C87" s="6" t="s">
        <v>6</v>
      </c>
      <c r="D87" s="6">
        <v>3.9</v>
      </c>
      <c r="E87" s="6" t="s">
        <v>7</v>
      </c>
      <c r="F87" s="6">
        <v>180</v>
      </c>
      <c r="G87" s="7">
        <f>3.9*180</f>
        <v>702</v>
      </c>
      <c r="H87" s="6" t="s">
        <v>112</v>
      </c>
      <c r="I87" s="6">
        <v>13796987836</v>
      </c>
    </row>
    <row r="88" spans="1:9">
      <c r="A88" s="6">
        <v>87</v>
      </c>
      <c r="B88" s="6" t="s">
        <v>92</v>
      </c>
      <c r="C88" s="6" t="s">
        <v>6</v>
      </c>
      <c r="D88" s="6">
        <v>2.405</v>
      </c>
      <c r="E88" s="6" t="s">
        <v>7</v>
      </c>
      <c r="F88" s="6">
        <v>180</v>
      </c>
      <c r="G88" s="7">
        <f>2.405*180</f>
        <v>432.9</v>
      </c>
      <c r="H88" s="6" t="s">
        <v>112</v>
      </c>
      <c r="I88" s="6">
        <v>13796987836</v>
      </c>
    </row>
    <row r="89" spans="1:9">
      <c r="A89" s="6">
        <v>88</v>
      </c>
      <c r="B89" s="6" t="s">
        <v>93</v>
      </c>
      <c r="C89" s="6" t="s">
        <v>6</v>
      </c>
      <c r="D89" s="6">
        <v>2.655</v>
      </c>
      <c r="E89" s="6" t="s">
        <v>7</v>
      </c>
      <c r="F89" s="6">
        <v>180</v>
      </c>
      <c r="G89" s="7">
        <f>2.655*180</f>
        <v>477.9</v>
      </c>
      <c r="H89" s="6" t="s">
        <v>112</v>
      </c>
      <c r="I89" s="6">
        <v>13796987836</v>
      </c>
    </row>
    <row r="90" spans="1:9">
      <c r="A90" s="6">
        <v>90</v>
      </c>
      <c r="B90" s="6" t="s">
        <v>94</v>
      </c>
      <c r="C90" s="6" t="s">
        <v>6</v>
      </c>
      <c r="D90" s="6">
        <v>0.445</v>
      </c>
      <c r="E90" s="6" t="s">
        <v>7</v>
      </c>
      <c r="F90" s="6">
        <v>180</v>
      </c>
      <c r="G90" s="7">
        <f>0.445*180</f>
        <v>80.1</v>
      </c>
      <c r="H90" s="6" t="s">
        <v>112</v>
      </c>
      <c r="I90" s="6">
        <v>13796987836</v>
      </c>
    </row>
    <row r="91" spans="1:9">
      <c r="A91" s="6">
        <v>92</v>
      </c>
      <c r="B91" s="6" t="s">
        <v>95</v>
      </c>
      <c r="C91" s="6" t="s">
        <v>6</v>
      </c>
      <c r="D91" s="6">
        <v>2.735</v>
      </c>
      <c r="E91" s="6" t="s">
        <v>7</v>
      </c>
      <c r="F91" s="6">
        <v>180</v>
      </c>
      <c r="G91" s="7">
        <f>2.735*180</f>
        <v>492.3</v>
      </c>
      <c r="H91" s="6" t="s">
        <v>112</v>
      </c>
      <c r="I91" s="6">
        <v>13796987836</v>
      </c>
    </row>
    <row r="92" spans="1:9">
      <c r="A92" s="6">
        <v>93</v>
      </c>
      <c r="B92" s="6" t="s">
        <v>96</v>
      </c>
      <c r="C92" s="6" t="s">
        <v>6</v>
      </c>
      <c r="D92" s="6">
        <v>2.04</v>
      </c>
      <c r="E92" s="6" t="s">
        <v>7</v>
      </c>
      <c r="F92" s="6">
        <v>180</v>
      </c>
      <c r="G92" s="7">
        <f>2.04*180</f>
        <v>367.2</v>
      </c>
      <c r="H92" s="6" t="s">
        <v>112</v>
      </c>
      <c r="I92" s="6">
        <v>13796987836</v>
      </c>
    </row>
    <row r="93" spans="1:9">
      <c r="A93" s="6">
        <v>94</v>
      </c>
      <c r="B93" s="6" t="s">
        <v>97</v>
      </c>
      <c r="C93" s="6" t="s">
        <v>6</v>
      </c>
      <c r="D93" s="6">
        <v>1.24</v>
      </c>
      <c r="E93" s="6" t="s">
        <v>7</v>
      </c>
      <c r="F93" s="6">
        <v>180</v>
      </c>
      <c r="G93" s="7">
        <f>1.24*180</f>
        <v>223.2</v>
      </c>
      <c r="H93" s="6" t="s">
        <v>112</v>
      </c>
      <c r="I93" s="6">
        <v>13796987836</v>
      </c>
    </row>
    <row r="94" spans="1:9">
      <c r="A94" s="6">
        <v>95</v>
      </c>
      <c r="B94" s="6" t="s">
        <v>98</v>
      </c>
      <c r="C94" s="6" t="s">
        <v>6</v>
      </c>
      <c r="D94" s="6">
        <v>0.945</v>
      </c>
      <c r="E94" s="6" t="s">
        <v>7</v>
      </c>
      <c r="F94" s="6">
        <v>180</v>
      </c>
      <c r="G94" s="7">
        <f>0.945*180</f>
        <v>170.1</v>
      </c>
      <c r="H94" s="6" t="s">
        <v>112</v>
      </c>
      <c r="I94" s="6">
        <v>13796987836</v>
      </c>
    </row>
    <row r="95" spans="1:9">
      <c r="A95" s="6">
        <v>98</v>
      </c>
      <c r="B95" s="6" t="s">
        <v>99</v>
      </c>
      <c r="C95" s="6" t="s">
        <v>6</v>
      </c>
      <c r="D95" s="6">
        <v>0.95</v>
      </c>
      <c r="E95" s="6" t="s">
        <v>7</v>
      </c>
      <c r="F95" s="6">
        <v>180</v>
      </c>
      <c r="G95" s="7">
        <f>0.95*180</f>
        <v>171</v>
      </c>
      <c r="H95" s="6" t="s">
        <v>112</v>
      </c>
      <c r="I95" s="6">
        <v>13796987836</v>
      </c>
    </row>
    <row r="96" spans="1:9">
      <c r="A96" s="6">
        <v>100</v>
      </c>
      <c r="B96" s="6" t="s">
        <v>100</v>
      </c>
      <c r="C96" s="6" t="s">
        <v>6</v>
      </c>
      <c r="D96" s="6">
        <v>0.825</v>
      </c>
      <c r="E96" s="6" t="s">
        <v>7</v>
      </c>
      <c r="F96" s="6">
        <v>180</v>
      </c>
      <c r="G96" s="7">
        <f>0.825*180</f>
        <v>148.5</v>
      </c>
      <c r="H96" s="6" t="s">
        <v>112</v>
      </c>
      <c r="I96" s="6">
        <v>13796987836</v>
      </c>
    </row>
    <row r="97" spans="1:9">
      <c r="A97" s="6">
        <v>101</v>
      </c>
      <c r="B97" s="6" t="s">
        <v>101</v>
      </c>
      <c r="C97" s="6" t="s">
        <v>6</v>
      </c>
      <c r="D97" s="6">
        <v>1.07</v>
      </c>
      <c r="E97" s="6" t="s">
        <v>7</v>
      </c>
      <c r="F97" s="6">
        <v>180</v>
      </c>
      <c r="G97" s="7">
        <f>1.07*180</f>
        <v>192.6</v>
      </c>
      <c r="H97" s="6" t="s">
        <v>112</v>
      </c>
      <c r="I97" s="6">
        <v>13796987836</v>
      </c>
    </row>
    <row r="98" spans="1:9">
      <c r="A98" s="6">
        <v>104</v>
      </c>
      <c r="B98" s="6" t="s">
        <v>102</v>
      </c>
      <c r="C98" s="6" t="s">
        <v>6</v>
      </c>
      <c r="D98" s="6">
        <v>0.155</v>
      </c>
      <c r="E98" s="6" t="s">
        <v>7</v>
      </c>
      <c r="F98" s="6">
        <v>180</v>
      </c>
      <c r="G98" s="7">
        <f>0.155*180</f>
        <v>27.9</v>
      </c>
      <c r="H98" s="6" t="s">
        <v>112</v>
      </c>
      <c r="I98" s="6">
        <v>13796987836</v>
      </c>
    </row>
    <row r="99" spans="1:9">
      <c r="A99" s="6">
        <v>106</v>
      </c>
      <c r="B99" s="6" t="s">
        <v>103</v>
      </c>
      <c r="C99" s="6" t="s">
        <v>6</v>
      </c>
      <c r="D99" s="6">
        <v>0.94</v>
      </c>
      <c r="E99" s="6" t="s">
        <v>7</v>
      </c>
      <c r="F99" s="6">
        <v>180</v>
      </c>
      <c r="G99" s="7">
        <f>0.94*180</f>
        <v>169.2</v>
      </c>
      <c r="H99" s="6" t="s">
        <v>112</v>
      </c>
      <c r="I99" s="6">
        <v>13796987836</v>
      </c>
    </row>
    <row r="100" spans="1:9">
      <c r="A100" s="6">
        <v>107</v>
      </c>
      <c r="B100" s="6" t="s">
        <v>104</v>
      </c>
      <c r="C100" s="6" t="s">
        <v>6</v>
      </c>
      <c r="D100" s="6">
        <v>0.985</v>
      </c>
      <c r="E100" s="6" t="s">
        <v>7</v>
      </c>
      <c r="F100" s="6">
        <v>180</v>
      </c>
      <c r="G100" s="7">
        <f>0.985*180</f>
        <v>177.3</v>
      </c>
      <c r="H100" s="6" t="s">
        <v>112</v>
      </c>
      <c r="I100" s="6">
        <v>13796987836</v>
      </c>
    </row>
    <row r="101" spans="1:9">
      <c r="A101" s="6">
        <v>108</v>
      </c>
      <c r="B101" s="6" t="s">
        <v>105</v>
      </c>
      <c r="C101" s="6" t="s">
        <v>6</v>
      </c>
      <c r="D101" s="6">
        <v>0.555</v>
      </c>
      <c r="E101" s="6" t="s">
        <v>7</v>
      </c>
      <c r="F101" s="6">
        <v>180</v>
      </c>
      <c r="G101" s="7">
        <f>0.555*180</f>
        <v>99.9</v>
      </c>
      <c r="H101" s="6" t="s">
        <v>112</v>
      </c>
      <c r="I101" s="6">
        <v>13796987836</v>
      </c>
    </row>
    <row r="102" spans="1:9">
      <c r="A102" s="6">
        <v>109</v>
      </c>
      <c r="B102" s="6" t="s">
        <v>106</v>
      </c>
      <c r="C102" s="10"/>
      <c r="D102" s="6">
        <v>233.5</v>
      </c>
      <c r="E102" s="6" t="s">
        <v>7</v>
      </c>
      <c r="F102" s="6">
        <v>25</v>
      </c>
      <c r="G102" s="7">
        <f>233.5*25</f>
        <v>5837.5</v>
      </c>
      <c r="H102" s="6" t="s">
        <v>112</v>
      </c>
      <c r="I102" s="6">
        <v>13796987836</v>
      </c>
    </row>
    <row r="103" ht="28" customHeight="1" spans="2:9">
      <c r="B103" s="11" t="s">
        <v>113</v>
      </c>
      <c r="C103">
        <v>84101.5</v>
      </c>
      <c r="D103" s="12" t="s">
        <v>114</v>
      </c>
      <c r="E103" s="12"/>
      <c r="F103" s="12"/>
      <c r="G103" s="13">
        <v>84101.5</v>
      </c>
      <c r="H103" s="13"/>
      <c r="I103" s="13"/>
    </row>
  </sheetData>
  <mergeCells count="4">
    <mergeCell ref="A1:I1"/>
    <mergeCell ref="D2:E2"/>
    <mergeCell ref="D103:F103"/>
    <mergeCell ref="G103:I103"/>
  </mergeCells>
  <pageMargins left="0.354166666666667" right="0.39305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10171</dc:creator>
  <cp:lastModifiedBy>Administrator</cp:lastModifiedBy>
  <dcterms:created xsi:type="dcterms:W3CDTF">2021-11-30T03:47:00Z</dcterms:created>
  <dcterms:modified xsi:type="dcterms:W3CDTF">2024-05-30T00:50:55Z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31D1ACAA7CA34052BD555CE05472BDF0</vt:lpwstr>
  </property>
  <property fmtid="{D5CDD505-2E9C-101B-9397-08002B2CF9AE}" pid="3" name="KSOProductBuildVer">
    <vt:lpwstr>2052-12.1.0.16929</vt:lpwstr>
  </property>
</Properties>
</file>