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599"/>
  </bookViews>
  <sheets>
    <sheet name="工程数量表1" sheetId="10" r:id="rId1"/>
  </sheets>
  <definedNames>
    <definedName name="_xlnm._FilterDatabase" localSheetId="0" hidden="1">工程数量表1!$A$9:$F$37</definedName>
    <definedName name="_xlnm.Print_Area" localSheetId="0">工程数量表1!$A$1:$P$37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<sst xmlns="http://schemas.openxmlformats.org/spreadsheetml/2006/main" count="35" uniqueCount="28">
  <si>
    <r>
      <rPr>
        <b/>
        <sz val="20"/>
        <rFont val="Times New Roman"/>
        <charset val="134"/>
      </rPr>
      <t xml:space="preserve">         </t>
    </r>
    <r>
      <rPr>
        <b/>
        <sz val="20"/>
        <rFont val="宋体"/>
        <charset val="134"/>
      </rPr>
      <t>道路主要工程数量表</t>
    </r>
    <r>
      <rPr>
        <b/>
        <sz val="20"/>
        <rFont val="Times New Roman"/>
        <charset val="134"/>
      </rPr>
      <t xml:space="preserve"> </t>
    </r>
  </si>
  <si>
    <t>DL-06</t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</si>
  <si>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</si>
  <si>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名称</t>
    </r>
  </si>
  <si>
    <t>处理方法</t>
  </si>
  <si>
    <r>
      <rPr>
        <b/>
        <sz val="10"/>
        <rFont val="宋体"/>
        <charset val="134"/>
      </rPr>
      <t>备注</t>
    </r>
  </si>
  <si>
    <r>
      <rPr>
        <b/>
        <sz val="10"/>
        <rFont val="Times New Roman"/>
        <charset val="134"/>
      </rPr>
      <t>20cm C30</t>
    </r>
    <r>
      <rPr>
        <b/>
        <sz val="10"/>
        <rFont val="宋体"/>
        <charset val="134"/>
      </rPr>
      <t>水泥混凝土</t>
    </r>
    <r>
      <rPr>
        <b/>
        <sz val="10"/>
        <rFont val="Times New Roman"/>
        <charset val="134"/>
      </rPr>
      <t>4.5MPa</t>
    </r>
  </si>
  <si>
    <t>40cm山砂</t>
  </si>
  <si>
    <t>30cm山砂</t>
  </si>
  <si>
    <t>路床（槽）整形压实</t>
  </si>
  <si>
    <t>拆除旧路面层
（20cm砼板）</t>
  </si>
  <si>
    <t>挖土方（弃置）</t>
  </si>
  <si>
    <t>DN300钢筋砼承插管</t>
  </si>
  <si>
    <t>10cm砂垫层</t>
  </si>
  <si>
    <t>C25混凝土矩形边沟（30*50cm）         详见矩形边沟工程数量表</t>
  </si>
  <si>
    <t>承压铸铁盖板（30*50cm）</t>
  </si>
  <si>
    <t>更换雨水篦子（68*50cm）</t>
  </si>
  <si>
    <r>
      <rPr>
        <sz val="10"/>
        <rFont val="Times New Roman"/>
        <charset val="134"/>
      </rPr>
      <t>(m</t>
    </r>
    <r>
      <rPr>
        <vertAlign val="superscript"/>
        <sz val="10"/>
        <rFont val="Times New Roman"/>
        <charset val="134"/>
      </rPr>
      <t>2</t>
    </r>
    <r>
      <rPr>
        <sz val="10"/>
        <rFont val="Times New Roman"/>
        <charset val="134"/>
      </rPr>
      <t>)</t>
    </r>
  </si>
  <si>
    <r>
      <rPr>
        <sz val="10"/>
        <rFont val="Times New Roman"/>
        <charset val="134"/>
      </rPr>
      <t>(m</t>
    </r>
    <r>
      <rPr>
        <vertAlign val="superscript"/>
        <sz val="10"/>
        <rFont val="Times New Roman"/>
        <charset val="134"/>
      </rPr>
      <t>3</t>
    </r>
    <r>
      <rPr>
        <sz val="10"/>
        <rFont val="Times New Roman"/>
        <charset val="134"/>
      </rPr>
      <t>)</t>
    </r>
  </si>
  <si>
    <r>
      <rPr>
        <sz val="10"/>
        <rFont val="Times New Roman"/>
        <charset val="134"/>
      </rPr>
      <t>(m</t>
    </r>
    <r>
      <rPr>
        <sz val="10"/>
        <rFont val="Times New Roman"/>
        <charset val="134"/>
      </rPr>
      <t>)</t>
    </r>
  </si>
  <si>
    <t>（m）</t>
  </si>
  <si>
    <r>
      <rPr>
        <sz val="10"/>
        <rFont val="Times New Roman"/>
        <charset val="134"/>
      </rPr>
      <t>(</t>
    </r>
    <r>
      <rPr>
        <sz val="10"/>
        <rFont val="宋体"/>
        <charset val="134"/>
      </rPr>
      <t>块</t>
    </r>
    <r>
      <rPr>
        <sz val="10"/>
        <rFont val="Times New Roman"/>
        <charset val="134"/>
      </rPr>
      <t>)</t>
    </r>
  </si>
  <si>
    <t>1号路</t>
  </si>
  <si>
    <t>新建水泥路</t>
  </si>
  <si>
    <t>2号路</t>
  </si>
  <si>
    <t>拆除旧路新建水泥路</t>
  </si>
  <si>
    <t>3号路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</si>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</sst>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_);[Red]\(0.000\)"/>
    <numFmt numFmtId="178" formatCode="0_);[Red]\(0\)"/>
    <numFmt numFmtId="179" formatCode="0.00_);[Red]\(0.00\)"/>
    <numFmt numFmtId="180" formatCode="0_ "/>
    <numFmt numFmtId="181" formatCode="0.000_ "/>
    <numFmt numFmtId="182" formatCode="0.0_);[Red]\(0.0\)"/>
  </numFmts>
  <fonts count="30">
    <font>
      <sz val="12"/>
      <name val="Times New Roman"/>
      <charset val="134"/>
    </font>
    <font>
      <b/>
      <sz val="10"/>
      <name val="Times New Roman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name val="宋体"/>
      <charset val="134"/>
    </font>
    <font>
      <sz val="10"/>
      <color rgb="FFFF000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name val="宋体"/>
      <charset val="134"/>
    </font>
    <font>
      <vertAlign val="superscript"/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2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1" applyNumberFormat="0" applyAlignment="0" applyProtection="0">
      <alignment vertical="center"/>
    </xf>
    <xf numFmtId="0" fontId="18" fillId="5" borderId="32" applyNumberFormat="0" applyAlignment="0" applyProtection="0">
      <alignment vertical="center"/>
    </xf>
    <xf numFmtId="0" fontId="19" fillId="5" borderId="31" applyNumberFormat="0" applyAlignment="0" applyProtection="0">
      <alignment vertical="center"/>
    </xf>
    <xf numFmtId="0" fontId="20" fillId="6" borderId="33" applyNumberFormat="0" applyAlignment="0" applyProtection="0">
      <alignment vertical="center"/>
    </xf>
    <xf numFmtId="0" fontId="21" fillId="0" borderId="34" applyNumberFormat="0" applyFill="0" applyAlignment="0" applyProtection="0">
      <alignment vertical="center"/>
    </xf>
    <xf numFmtId="0" fontId="22" fillId="0" borderId="3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77">
    <xf numFmtId="0" fontId="0" fillId="0" borderId="0" xfId="0"/>
    <xf numFmtId="176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 applyBorder="1" applyAlignment="1">
      <alignment horizontal="left"/>
    </xf>
    <xf numFmtId="176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178" fontId="1" fillId="0" borderId="8" xfId="0" applyNumberFormat="1" applyFont="1" applyFill="1" applyBorder="1" applyAlignment="1">
      <alignment horizontal="center" vertical="center" wrapText="1"/>
    </xf>
    <xf numFmtId="179" fontId="3" fillId="0" borderId="8" xfId="0" applyNumberFormat="1" applyFont="1" applyFill="1" applyBorder="1" applyAlignment="1">
      <alignment horizontal="center" vertical="center" wrapText="1"/>
    </xf>
    <xf numFmtId="178" fontId="1" fillId="0" borderId="7" xfId="0" applyNumberFormat="1" applyFont="1" applyFill="1" applyBorder="1" applyAlignment="1">
      <alignment horizontal="center" vertical="center" wrapText="1"/>
    </xf>
    <xf numFmtId="179" fontId="3" fillId="0" borderId="7" xfId="0" applyNumberFormat="1" applyFont="1" applyFill="1" applyBorder="1" applyAlignment="1">
      <alignment horizontal="center" vertical="center" wrapText="1"/>
    </xf>
    <xf numFmtId="179" fontId="1" fillId="0" borderId="7" xfId="0" applyNumberFormat="1" applyFont="1" applyFill="1" applyBorder="1" applyAlignment="1">
      <alignment horizontal="center" vertical="center" wrapText="1"/>
    </xf>
    <xf numFmtId="178" fontId="1" fillId="0" borderId="9" xfId="0" applyNumberFormat="1" applyFont="1" applyFill="1" applyBorder="1" applyAlignment="1">
      <alignment horizontal="center" vertical="center" wrapText="1"/>
    </xf>
    <xf numFmtId="179" fontId="3" fillId="0" borderId="9" xfId="0" applyNumberFormat="1" applyFont="1" applyFill="1" applyBorder="1" applyAlignment="1">
      <alignment horizontal="center" vertical="center" wrapText="1"/>
    </xf>
    <xf numFmtId="179" fontId="1" fillId="0" borderId="9" xfId="0" applyNumberFormat="1" applyFont="1" applyFill="1" applyBorder="1" applyAlignment="1">
      <alignment horizontal="center" vertical="center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7" fontId="3" fillId="0" borderId="9" xfId="0" applyNumberFormat="1" applyFont="1" applyFill="1" applyBorder="1" applyAlignment="1">
      <alignment horizontal="center" vertical="center" wrapText="1"/>
    </xf>
    <xf numFmtId="178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80" fontId="4" fillId="0" borderId="1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78" fontId="6" fillId="0" borderId="6" xfId="0" applyNumberFormat="1" applyFont="1" applyFill="1" applyBorder="1" applyAlignment="1">
      <alignment horizontal="center" vertical="center"/>
    </xf>
    <xf numFmtId="179" fontId="4" fillId="2" borderId="6" xfId="0" applyNumberFormat="1" applyFont="1" applyFill="1" applyBorder="1" applyAlignment="1">
      <alignment horizontal="center" vertical="center"/>
    </xf>
    <xf numFmtId="179" fontId="4" fillId="0" borderId="6" xfId="0" applyNumberFormat="1" applyFont="1" applyFill="1" applyBorder="1" applyAlignment="1">
      <alignment horizontal="center" vertical="center"/>
    </xf>
    <xf numFmtId="179" fontId="4" fillId="2" borderId="12" xfId="0" applyNumberFormat="1" applyFont="1" applyFill="1" applyBorder="1" applyAlignment="1">
      <alignment horizontal="center" vertical="center"/>
    </xf>
    <xf numFmtId="179" fontId="4" fillId="0" borderId="12" xfId="0" applyNumberFormat="1" applyFont="1" applyFill="1" applyBorder="1" applyAlignment="1">
      <alignment horizontal="center" vertical="center"/>
    </xf>
    <xf numFmtId="178" fontId="4" fillId="0" borderId="1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8" fontId="7" fillId="0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81" fontId="4" fillId="0" borderId="6" xfId="0" applyNumberFormat="1" applyFont="1" applyFill="1" applyBorder="1" applyAlignment="1">
      <alignment horizontal="center" vertical="center"/>
    </xf>
    <xf numFmtId="178" fontId="7" fillId="0" borderId="12" xfId="0" applyNumberFormat="1" applyFont="1" applyFill="1" applyBorder="1" applyAlignment="1">
      <alignment horizontal="center" vertical="center"/>
    </xf>
    <xf numFmtId="180" fontId="4" fillId="0" borderId="13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8" fontId="6" fillId="0" borderId="14" xfId="0" applyNumberFormat="1" applyFont="1" applyFill="1" applyBorder="1" applyAlignment="1">
      <alignment horizontal="center" vertical="center"/>
    </xf>
    <xf numFmtId="179" fontId="4" fillId="0" borderId="14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6" fontId="1" fillId="0" borderId="16" xfId="0" applyNumberFormat="1" applyFont="1" applyFill="1" applyBorder="1" applyAlignment="1">
      <alignment horizontal="center" vertical="center" wrapText="1"/>
    </xf>
    <xf numFmtId="179" fontId="3" fillId="0" borderId="17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76" fontId="1" fillId="0" borderId="19" xfId="0" applyNumberFormat="1" applyFont="1" applyFill="1" applyBorder="1" applyAlignment="1">
      <alignment horizontal="center" vertical="center" wrapText="1"/>
    </xf>
    <xf numFmtId="179" fontId="1" fillId="0" borderId="20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9" fontId="1" fillId="0" borderId="22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9" fontId="4" fillId="0" borderId="19" xfId="0" applyNumberFormat="1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center" vertical="center"/>
    </xf>
    <xf numFmtId="182" fontId="4" fillId="0" borderId="12" xfId="0" applyNumberFormat="1" applyFont="1" applyFill="1" applyBorder="1" applyAlignment="1">
      <alignment horizontal="center" vertical="center"/>
    </xf>
    <xf numFmtId="182" fontId="4" fillId="0" borderId="24" xfId="0" applyNumberFormat="1" applyFont="1" applyFill="1" applyBorder="1" applyAlignment="1">
      <alignment horizontal="center" vertical="center"/>
    </xf>
    <xf numFmtId="178" fontId="6" fillId="0" borderId="19" xfId="0" applyNumberFormat="1" applyFont="1" applyFill="1" applyBorder="1" applyAlignment="1">
      <alignment horizontal="center" vertical="center" wrapText="1"/>
    </xf>
    <xf numFmtId="178" fontId="4" fillId="0" borderId="24" xfId="0" applyNumberFormat="1" applyFont="1" applyFill="1" applyBorder="1" applyAlignment="1">
      <alignment horizontal="center" vertical="center"/>
    </xf>
    <xf numFmtId="177" fontId="4" fillId="0" borderId="12" xfId="0" applyNumberFormat="1" applyFont="1" applyFill="1" applyBorder="1" applyAlignment="1">
      <alignment horizontal="center" vertical="center"/>
    </xf>
    <xf numFmtId="177" fontId="7" fillId="0" borderId="12" xfId="0" applyNumberFormat="1" applyFont="1" applyFill="1" applyBorder="1" applyAlignment="1">
      <alignment horizontal="center" vertical="center"/>
    </xf>
    <xf numFmtId="178" fontId="4" fillId="0" borderId="19" xfId="0" applyNumberFormat="1" applyFont="1" applyFill="1" applyBorder="1" applyAlignment="1">
      <alignment horizontal="center" vertical="center"/>
    </xf>
    <xf numFmtId="178" fontId="4" fillId="0" borderId="14" xfId="0" applyNumberFormat="1" applyFont="1" applyFill="1" applyBorder="1" applyAlignment="1">
      <alignment horizontal="center" vertical="center"/>
    </xf>
    <xf numFmtId="182" fontId="4" fillId="0" borderId="25" xfId="0" applyNumberFormat="1" applyFont="1" applyFill="1" applyBorder="1" applyAlignment="1">
      <alignment horizontal="center" vertical="center"/>
    </xf>
    <xf numFmtId="182" fontId="4" fillId="0" borderId="26" xfId="0" applyNumberFormat="1" applyFont="1" applyFill="1" applyBorder="1" applyAlignment="1">
      <alignment horizontal="center" vertical="center"/>
    </xf>
    <xf numFmtId="182" fontId="4" fillId="0" borderId="14" xfId="0" applyNumberFormat="1" applyFont="1" applyFill="1" applyBorder="1" applyAlignment="1">
      <alignment horizontal="center" vertical="center"/>
    </xf>
    <xf numFmtId="178" fontId="6" fillId="0" borderId="27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7"/>
  <sheetViews>
    <sheetView tabSelected="1" zoomScale="80" zoomScaleNormal="80" workbookViewId="0">
      <pane xSplit="2" ySplit="8" topLeftCell="C9" activePane="bottomRight" state="frozen"/>
      <selection/>
      <selection pane="topRight"/>
      <selection pane="bottomLeft"/>
      <selection pane="bottomRight" activeCell="D9" sqref="D9:D11"/>
    </sheetView>
  </sheetViews>
  <sheetFormatPr defaultColWidth="9" defaultRowHeight="23.1" customHeight="1"/>
  <cols>
    <col min="1" max="1" width="4.75" style="2" customWidth="1"/>
    <col min="2" max="2" width="10.75" style="2" customWidth="1"/>
    <col min="3" max="3" width="16.875" style="3" customWidth="1"/>
    <col min="4" max="6" width="12.625" style="4" customWidth="1"/>
    <col min="7" max="7" width="11.625" style="5" customWidth="1"/>
    <col min="8" max="8" width="12.625" style="5" customWidth="1"/>
    <col min="9" max="9" width="9" style="5" customWidth="1"/>
    <col min="10" max="11" width="12.625" style="5" customWidth="1"/>
    <col min="12" max="12" width="10.375" style="5" customWidth="1"/>
    <col min="13" max="13" width="12.625" style="5" customWidth="1"/>
    <col min="14" max="14" width="14.375" style="5" customWidth="1"/>
    <col min="15" max="16" width="12.625" style="5" customWidth="1"/>
    <col min="17" max="17" width="11" style="2" customWidth="1"/>
    <col min="18" max="18" width="0.125" style="5" hidden="1" customWidth="1"/>
    <col min="19" max="19" width="0.125" style="2" hidden="1" customWidth="1"/>
    <col min="20" max="16384" width="9" style="2"/>
  </cols>
  <sheetData>
    <row r="1" s="1" customFormat="1" ht="27.75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R1" s="75"/>
    </row>
    <row r="2" ht="21" customHeight="1" spans="1:20">
      <c r="A2" s="7"/>
      <c r="B2" s="8"/>
      <c r="C2" s="8"/>
      <c r="D2" s="8"/>
      <c r="E2" s="8"/>
      <c r="F2" s="8"/>
      <c r="G2" s="9"/>
      <c r="H2" s="9"/>
      <c r="I2" s="9"/>
      <c r="J2" s="9"/>
      <c r="K2" s="9"/>
      <c r="L2" s="9"/>
      <c r="M2" s="9"/>
      <c r="N2" s="9"/>
      <c r="O2" s="9" t="s">
        <v>1</v>
      </c>
      <c r="P2" s="9"/>
      <c r="T2" s="75"/>
    </row>
    <row r="3" ht="20.25" customHeight="1" spans="1:23">
      <c r="A3" s="10" t="s">
        <v>2</v>
      </c>
      <c r="B3" s="11" t="s">
        <v>3</v>
      </c>
      <c r="C3" s="12" t="s">
        <v>4</v>
      </c>
      <c r="D3" s="13"/>
      <c r="E3" s="13"/>
      <c r="F3" s="13"/>
      <c r="G3" s="14"/>
      <c r="H3" s="14"/>
      <c r="I3" s="14"/>
      <c r="J3" s="14"/>
      <c r="K3" s="14"/>
      <c r="L3" s="14"/>
      <c r="M3" s="14"/>
      <c r="N3" s="14"/>
      <c r="O3" s="49"/>
      <c r="P3" s="50" t="s">
        <v>5</v>
      </c>
      <c r="T3" s="1"/>
      <c r="U3" s="1"/>
      <c r="V3" s="1"/>
      <c r="W3" s="1"/>
    </row>
    <row r="4" ht="12.95" customHeight="1" spans="1:22">
      <c r="A4" s="15"/>
      <c r="B4" s="16"/>
      <c r="C4" s="17"/>
      <c r="D4" s="18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19" t="s">
        <v>13</v>
      </c>
      <c r="L4" s="51" t="s">
        <v>14</v>
      </c>
      <c r="M4" s="52"/>
      <c r="N4" s="19" t="s">
        <v>15</v>
      </c>
      <c r="O4" s="19" t="s">
        <v>16</v>
      </c>
      <c r="P4" s="53"/>
      <c r="V4" s="76"/>
    </row>
    <row r="5" ht="12.95" customHeight="1" spans="1:16">
      <c r="A5" s="15"/>
      <c r="B5" s="16"/>
      <c r="C5" s="17"/>
      <c r="D5" s="20"/>
      <c r="E5" s="21"/>
      <c r="F5" s="21"/>
      <c r="G5" s="22"/>
      <c r="H5" s="22"/>
      <c r="I5" s="22"/>
      <c r="J5" s="22"/>
      <c r="K5" s="22"/>
      <c r="L5" s="54"/>
      <c r="M5" s="55"/>
      <c r="N5" s="22"/>
      <c r="O5" s="22"/>
      <c r="P5" s="53"/>
    </row>
    <row r="6" ht="12.95" customHeight="1" spans="1:16">
      <c r="A6" s="15"/>
      <c r="B6" s="16"/>
      <c r="C6" s="17"/>
      <c r="D6" s="20"/>
      <c r="E6" s="21"/>
      <c r="F6" s="21"/>
      <c r="G6" s="22"/>
      <c r="H6" s="22"/>
      <c r="I6" s="22"/>
      <c r="J6" s="22"/>
      <c r="K6" s="22"/>
      <c r="L6" s="54"/>
      <c r="M6" s="55"/>
      <c r="N6" s="22"/>
      <c r="O6" s="22"/>
      <c r="P6" s="53"/>
    </row>
    <row r="7" ht="12.95" customHeight="1" spans="1:16">
      <c r="A7" s="15"/>
      <c r="B7" s="16"/>
      <c r="C7" s="17"/>
      <c r="D7" s="23"/>
      <c r="E7" s="24"/>
      <c r="F7" s="24"/>
      <c r="G7" s="25"/>
      <c r="H7" s="25"/>
      <c r="I7" s="25"/>
      <c r="J7" s="25"/>
      <c r="K7" s="25"/>
      <c r="L7" s="56"/>
      <c r="M7" s="57"/>
      <c r="N7" s="25"/>
      <c r="O7" s="25"/>
      <c r="P7" s="53"/>
    </row>
    <row r="8" ht="15" customHeight="1" spans="1:22">
      <c r="A8" s="26"/>
      <c r="B8" s="16"/>
      <c r="C8" s="27"/>
      <c r="D8" s="28" t="s">
        <v>17</v>
      </c>
      <c r="E8" s="29" t="s">
        <v>17</v>
      </c>
      <c r="F8" s="29" t="s">
        <v>17</v>
      </c>
      <c r="G8" s="29" t="s">
        <v>17</v>
      </c>
      <c r="H8" s="29" t="s">
        <v>17</v>
      </c>
      <c r="I8" s="29" t="s">
        <v>18</v>
      </c>
      <c r="J8" s="29" t="s">
        <v>19</v>
      </c>
      <c r="K8" s="29" t="s">
        <v>18</v>
      </c>
      <c r="L8" s="58" t="s">
        <v>19</v>
      </c>
      <c r="M8" s="59"/>
      <c r="N8" s="60" t="s">
        <v>20</v>
      </c>
      <c r="O8" s="29" t="s">
        <v>21</v>
      </c>
      <c r="P8" s="61"/>
      <c r="V8" s="76"/>
    </row>
    <row r="9" customHeight="1" spans="1:22">
      <c r="A9" s="30">
        <v>1</v>
      </c>
      <c r="B9" s="31" t="s">
        <v>22</v>
      </c>
      <c r="C9" s="32" t="s">
        <v>23</v>
      </c>
      <c r="D9" s="33">
        <v>514.5</v>
      </c>
      <c r="E9" s="34"/>
      <c r="F9" s="33">
        <f>D9+100*0.6</f>
        <v>574.5</v>
      </c>
      <c r="G9" s="35">
        <f>E9+F9</f>
        <v>574.5</v>
      </c>
      <c r="H9" s="36"/>
      <c r="I9" s="35">
        <f>D9*0.5</f>
        <v>257.25</v>
      </c>
      <c r="J9" s="37"/>
      <c r="K9" s="62"/>
      <c r="L9" s="63">
        <v>6.6</v>
      </c>
      <c r="M9" s="64"/>
      <c r="N9" s="63">
        <f>L9</f>
        <v>6.6</v>
      </c>
      <c r="O9" s="37">
        <v>44</v>
      </c>
      <c r="P9" s="65"/>
      <c r="T9" s="76"/>
      <c r="V9" s="76"/>
    </row>
    <row r="10" customHeight="1" spans="1:27">
      <c r="A10" s="30">
        <v>2</v>
      </c>
      <c r="B10" s="31" t="s">
        <v>24</v>
      </c>
      <c r="C10" s="32" t="s">
        <v>25</v>
      </c>
      <c r="D10" s="33">
        <v>276.5</v>
      </c>
      <c r="E10" s="33">
        <f>D10+70*0.6</f>
        <v>318.5</v>
      </c>
      <c r="F10" s="34"/>
      <c r="G10" s="35">
        <f>E10+F10</f>
        <v>318.5</v>
      </c>
      <c r="H10" s="35">
        <f>D10</f>
        <v>276.5</v>
      </c>
      <c r="I10" s="35">
        <f>D10*0.4</f>
        <v>110.6</v>
      </c>
      <c r="J10" s="37"/>
      <c r="K10" s="36"/>
      <c r="L10" s="37"/>
      <c r="M10" s="66"/>
      <c r="N10" s="37"/>
      <c r="O10" s="37"/>
      <c r="P10" s="65"/>
      <c r="R10" s="5">
        <v>180</v>
      </c>
      <c r="V10" s="76"/>
      <c r="AA10" s="76"/>
    </row>
    <row r="11" customHeight="1" spans="1:27">
      <c r="A11" s="30">
        <v>3</v>
      </c>
      <c r="B11" s="31" t="s">
        <v>26</v>
      </c>
      <c r="C11" s="32" t="s">
        <v>25</v>
      </c>
      <c r="D11" s="33">
        <v>990.2</v>
      </c>
      <c r="E11" s="33">
        <f>D11+215*0.6</f>
        <v>1119.2</v>
      </c>
      <c r="F11" s="34"/>
      <c r="G11" s="35">
        <f>E11+F11</f>
        <v>1119.2</v>
      </c>
      <c r="H11" s="35">
        <f>D11</f>
        <v>990.2</v>
      </c>
      <c r="I11" s="35">
        <f>D11*0.4</f>
        <v>396.08</v>
      </c>
      <c r="J11" s="37"/>
      <c r="K11" s="36"/>
      <c r="L11" s="37"/>
      <c r="M11" s="66"/>
      <c r="N11" s="37"/>
      <c r="O11" s="37"/>
      <c r="P11" s="65"/>
      <c r="R11" s="5">
        <v>2083.044</v>
      </c>
      <c r="AA11" s="76"/>
    </row>
    <row r="12" customHeight="1" spans="1:27">
      <c r="A12" s="30">
        <v>4</v>
      </c>
      <c r="B12" s="31"/>
      <c r="C12" s="32"/>
      <c r="D12" s="28"/>
      <c r="E12" s="28"/>
      <c r="F12" s="28"/>
      <c r="G12" s="37"/>
      <c r="H12" s="37"/>
      <c r="I12" s="43"/>
      <c r="J12" s="37"/>
      <c r="K12" s="37"/>
      <c r="L12" s="37"/>
      <c r="M12" s="66"/>
      <c r="N12" s="37"/>
      <c r="O12" s="67"/>
      <c r="P12" s="65"/>
      <c r="R12" s="5">
        <v>1124.319</v>
      </c>
      <c r="S12" s="2">
        <v>4630.651</v>
      </c>
      <c r="AA12" s="76"/>
    </row>
    <row r="13" customHeight="1" spans="1:18">
      <c r="A13" s="30">
        <v>5</v>
      </c>
      <c r="B13" s="38"/>
      <c r="C13" s="32"/>
      <c r="D13" s="28"/>
      <c r="E13" s="28"/>
      <c r="F13" s="28"/>
      <c r="G13" s="37"/>
      <c r="H13" s="37"/>
      <c r="I13" s="37"/>
      <c r="J13" s="37"/>
      <c r="K13" s="37"/>
      <c r="L13" s="37"/>
      <c r="M13" s="66"/>
      <c r="N13" s="37"/>
      <c r="O13" s="68"/>
      <c r="P13" s="69"/>
      <c r="R13" s="5">
        <v>2833.378</v>
      </c>
    </row>
    <row r="14" customHeight="1" spans="1:18">
      <c r="A14" s="30">
        <v>6</v>
      </c>
      <c r="B14" s="31"/>
      <c r="C14" s="32"/>
      <c r="D14" s="28"/>
      <c r="E14" s="28"/>
      <c r="F14" s="28"/>
      <c r="G14" s="37"/>
      <c r="H14" s="37"/>
      <c r="I14" s="37"/>
      <c r="J14" s="43"/>
      <c r="K14" s="43"/>
      <c r="L14" s="37"/>
      <c r="M14" s="66"/>
      <c r="N14" s="37"/>
      <c r="O14" s="37"/>
      <c r="P14" s="65"/>
      <c r="R14" s="5">
        <v>1563.188</v>
      </c>
    </row>
    <row r="15" customHeight="1" spans="1:18">
      <c r="A15" s="30">
        <v>7</v>
      </c>
      <c r="B15" s="31"/>
      <c r="C15" s="32"/>
      <c r="D15" s="28"/>
      <c r="E15" s="28"/>
      <c r="F15" s="28"/>
      <c r="G15" s="37"/>
      <c r="H15" s="37"/>
      <c r="I15" s="43"/>
      <c r="J15" s="37"/>
      <c r="K15" s="37"/>
      <c r="L15" s="37"/>
      <c r="M15" s="66"/>
      <c r="N15" s="37"/>
      <c r="O15" s="67"/>
      <c r="P15" s="65"/>
      <c r="R15" s="5">
        <v>1914.736</v>
      </c>
    </row>
    <row r="16" customHeight="1" spans="1:18">
      <c r="A16" s="30">
        <v>8</v>
      </c>
      <c r="B16" s="31"/>
      <c r="C16" s="32"/>
      <c r="D16" s="28"/>
      <c r="E16" s="28"/>
      <c r="F16" s="28"/>
      <c r="G16" s="37"/>
      <c r="H16" s="37"/>
      <c r="I16" s="37"/>
      <c r="J16" s="37"/>
      <c r="K16" s="37"/>
      <c r="L16" s="37"/>
      <c r="M16" s="66"/>
      <c r="N16" s="37"/>
      <c r="O16" s="37"/>
      <c r="P16" s="65"/>
      <c r="R16" s="5">
        <v>1914.672</v>
      </c>
    </row>
    <row r="17" customHeight="1" spans="1:18">
      <c r="A17" s="30">
        <v>9</v>
      </c>
      <c r="B17" s="31"/>
      <c r="C17" s="32"/>
      <c r="D17" s="28"/>
      <c r="E17" s="28"/>
      <c r="F17" s="28"/>
      <c r="G17" s="37"/>
      <c r="H17" s="37"/>
      <c r="I17" s="37"/>
      <c r="J17" s="43"/>
      <c r="K17" s="43"/>
      <c r="L17" s="37"/>
      <c r="M17" s="66"/>
      <c r="N17" s="37"/>
      <c r="O17" s="37"/>
      <c r="P17" s="65"/>
      <c r="R17" s="5">
        <v>1096.398</v>
      </c>
    </row>
    <row r="18" customHeight="1" spans="1:18">
      <c r="A18" s="30">
        <v>10</v>
      </c>
      <c r="B18" s="39"/>
      <c r="C18" s="32"/>
      <c r="D18" s="40"/>
      <c r="E18" s="40"/>
      <c r="F18" s="28"/>
      <c r="G18" s="37"/>
      <c r="H18" s="37"/>
      <c r="I18" s="43"/>
      <c r="J18" s="37"/>
      <c r="K18" s="37"/>
      <c r="L18" s="37"/>
      <c r="M18" s="66"/>
      <c r="N18" s="37"/>
      <c r="O18" s="67"/>
      <c r="P18" s="65"/>
      <c r="R18" s="5">
        <v>1096.398</v>
      </c>
    </row>
    <row r="19" customHeight="1" spans="1:18">
      <c r="A19" s="30">
        <v>11</v>
      </c>
      <c r="B19" s="39"/>
      <c r="C19" s="32"/>
      <c r="D19" s="28"/>
      <c r="E19" s="28"/>
      <c r="F19" s="28"/>
      <c r="G19" s="37"/>
      <c r="H19" s="37"/>
      <c r="I19" s="43"/>
      <c r="J19" s="43"/>
      <c r="K19" s="43"/>
      <c r="L19" s="37"/>
      <c r="M19" s="66"/>
      <c r="N19" s="37"/>
      <c r="O19" s="67"/>
      <c r="P19" s="65"/>
      <c r="R19" s="5">
        <v>1676.8</v>
      </c>
    </row>
    <row r="20" customHeight="1" spans="1:16">
      <c r="A20" s="30">
        <v>12</v>
      </c>
      <c r="B20" s="39"/>
      <c r="C20" s="32"/>
      <c r="D20" s="40"/>
      <c r="E20" s="40"/>
      <c r="F20" s="28"/>
      <c r="G20" s="37"/>
      <c r="H20" s="37"/>
      <c r="I20" s="43"/>
      <c r="J20" s="43"/>
      <c r="K20" s="43"/>
      <c r="L20" s="37"/>
      <c r="M20" s="66"/>
      <c r="N20" s="37"/>
      <c r="O20" s="68"/>
      <c r="P20" s="65"/>
    </row>
    <row r="21" customHeight="1" spans="1:16">
      <c r="A21" s="30">
        <v>13</v>
      </c>
      <c r="B21" s="39"/>
      <c r="C21" s="32"/>
      <c r="D21" s="28"/>
      <c r="E21" s="28"/>
      <c r="F21" s="28"/>
      <c r="G21" s="37"/>
      <c r="H21" s="37"/>
      <c r="I21" s="37"/>
      <c r="J21" s="43"/>
      <c r="K21" s="43"/>
      <c r="L21" s="37"/>
      <c r="M21" s="66"/>
      <c r="N21" s="37"/>
      <c r="O21" s="37"/>
      <c r="P21" s="65"/>
    </row>
    <row r="22" customHeight="1" spans="1:16">
      <c r="A22" s="30">
        <v>14</v>
      </c>
      <c r="B22" s="39"/>
      <c r="C22" s="32"/>
      <c r="D22" s="28"/>
      <c r="E22" s="28"/>
      <c r="F22" s="28"/>
      <c r="G22" s="37"/>
      <c r="H22" s="37"/>
      <c r="I22" s="37"/>
      <c r="J22" s="37"/>
      <c r="K22" s="37"/>
      <c r="L22" s="37"/>
      <c r="M22" s="66"/>
      <c r="N22" s="37"/>
      <c r="O22" s="37"/>
      <c r="P22" s="65"/>
    </row>
    <row r="23" customHeight="1" spans="1:16">
      <c r="A23" s="30">
        <v>15</v>
      </c>
      <c r="B23" s="39"/>
      <c r="C23" s="32"/>
      <c r="D23" s="40"/>
      <c r="E23" s="40"/>
      <c r="F23" s="28"/>
      <c r="G23" s="37"/>
      <c r="H23" s="37"/>
      <c r="I23" s="43"/>
      <c r="J23" s="37"/>
      <c r="K23" s="37"/>
      <c r="L23" s="37"/>
      <c r="M23" s="66"/>
      <c r="N23" s="37"/>
      <c r="O23" s="67"/>
      <c r="P23" s="65"/>
    </row>
    <row r="24" customHeight="1" spans="1:16">
      <c r="A24" s="30">
        <v>16</v>
      </c>
      <c r="B24" s="39"/>
      <c r="C24" s="32"/>
      <c r="D24" s="28"/>
      <c r="E24" s="28"/>
      <c r="F24" s="28"/>
      <c r="G24" s="37"/>
      <c r="H24" s="37"/>
      <c r="I24" s="43"/>
      <c r="J24" s="43"/>
      <c r="K24" s="43"/>
      <c r="L24" s="37"/>
      <c r="M24" s="66"/>
      <c r="N24" s="37"/>
      <c r="O24" s="67"/>
      <c r="P24" s="65"/>
    </row>
    <row r="25" customHeight="1" spans="1:16">
      <c r="A25" s="30">
        <v>17</v>
      </c>
      <c r="B25" s="41"/>
      <c r="C25" s="42"/>
      <c r="D25" s="37"/>
      <c r="E25" s="37"/>
      <c r="F25" s="37"/>
      <c r="G25" s="37"/>
      <c r="H25" s="37"/>
      <c r="I25" s="37"/>
      <c r="J25" s="37"/>
      <c r="K25" s="37"/>
      <c r="L25" s="37"/>
      <c r="M25" s="66"/>
      <c r="N25" s="37"/>
      <c r="O25" s="37"/>
      <c r="P25" s="69"/>
    </row>
    <row r="26" customHeight="1" spans="1:16">
      <c r="A26" s="30">
        <v>18</v>
      </c>
      <c r="B26" s="39"/>
      <c r="C26" s="32"/>
      <c r="D26" s="28"/>
      <c r="E26" s="28"/>
      <c r="F26" s="28"/>
      <c r="G26" s="37"/>
      <c r="H26" s="37"/>
      <c r="I26" s="37"/>
      <c r="J26" s="43"/>
      <c r="K26" s="43"/>
      <c r="L26" s="37"/>
      <c r="M26" s="66"/>
      <c r="N26" s="43"/>
      <c r="O26" s="37"/>
      <c r="P26" s="65"/>
    </row>
    <row r="27" ht="22.5" customHeight="1" spans="1:16">
      <c r="A27" s="30">
        <v>19</v>
      </c>
      <c r="B27" s="39"/>
      <c r="C27" s="32"/>
      <c r="D27" s="40"/>
      <c r="E27" s="40"/>
      <c r="F27" s="28"/>
      <c r="G27" s="37"/>
      <c r="H27" s="37"/>
      <c r="I27" s="43"/>
      <c r="J27" s="37"/>
      <c r="K27" s="37"/>
      <c r="L27" s="37"/>
      <c r="M27" s="66"/>
      <c r="N27" s="37"/>
      <c r="O27" s="67"/>
      <c r="P27" s="65"/>
    </row>
    <row r="28" customHeight="1" spans="1:16">
      <c r="A28" s="30">
        <v>20</v>
      </c>
      <c r="B28" s="39"/>
      <c r="C28" s="32"/>
      <c r="D28" s="28"/>
      <c r="E28" s="28"/>
      <c r="F28" s="28"/>
      <c r="G28" s="37"/>
      <c r="H28" s="37"/>
      <c r="I28" s="43"/>
      <c r="J28" s="43"/>
      <c r="K28" s="43"/>
      <c r="L28" s="37"/>
      <c r="M28" s="66"/>
      <c r="N28" s="43"/>
      <c r="O28" s="67"/>
      <c r="P28" s="65"/>
    </row>
    <row r="29" customHeight="1" spans="1:16">
      <c r="A29" s="30">
        <v>21</v>
      </c>
      <c r="B29" s="39"/>
      <c r="C29" s="32"/>
      <c r="D29" s="43"/>
      <c r="E29" s="43"/>
      <c r="F29" s="37"/>
      <c r="G29" s="37"/>
      <c r="H29" s="37"/>
      <c r="I29" s="43"/>
      <c r="J29" s="43"/>
      <c r="K29" s="43"/>
      <c r="L29" s="37"/>
      <c r="M29" s="66"/>
      <c r="N29" s="37"/>
      <c r="O29" s="67"/>
      <c r="P29" s="65"/>
    </row>
    <row r="30" customHeight="1" spans="1:16">
      <c r="A30" s="30">
        <v>22</v>
      </c>
      <c r="B30" s="39"/>
      <c r="C30" s="32"/>
      <c r="D30" s="40"/>
      <c r="E30" s="40"/>
      <c r="F30" s="28"/>
      <c r="G30" s="37"/>
      <c r="H30" s="37"/>
      <c r="I30" s="43"/>
      <c r="J30" s="43"/>
      <c r="K30" s="43"/>
      <c r="L30" s="37"/>
      <c r="M30" s="66"/>
      <c r="N30" s="37"/>
      <c r="O30" s="67"/>
      <c r="P30" s="65"/>
    </row>
    <row r="31" customHeight="1" spans="1:16">
      <c r="A31" s="30">
        <v>23</v>
      </c>
      <c r="B31" s="39"/>
      <c r="C31" s="32"/>
      <c r="D31" s="43"/>
      <c r="E31" s="43"/>
      <c r="F31" s="37"/>
      <c r="G31" s="37"/>
      <c r="H31" s="37"/>
      <c r="I31" s="43"/>
      <c r="J31" s="43"/>
      <c r="K31" s="43"/>
      <c r="L31" s="37"/>
      <c r="M31" s="66"/>
      <c r="N31" s="37"/>
      <c r="O31" s="67"/>
      <c r="P31" s="65"/>
    </row>
    <row r="32" customHeight="1" spans="1:16">
      <c r="A32" s="30">
        <v>24</v>
      </c>
      <c r="B32" s="39"/>
      <c r="C32" s="32"/>
      <c r="D32" s="40"/>
      <c r="E32" s="40"/>
      <c r="F32" s="28"/>
      <c r="G32" s="37"/>
      <c r="H32" s="37"/>
      <c r="I32" s="43"/>
      <c r="J32" s="43"/>
      <c r="K32" s="43"/>
      <c r="L32" s="37"/>
      <c r="M32" s="66"/>
      <c r="N32" s="37"/>
      <c r="O32" s="67"/>
      <c r="P32" s="65"/>
    </row>
    <row r="33" customHeight="1" spans="1:16">
      <c r="A33" s="30">
        <v>25</v>
      </c>
      <c r="B33" s="39"/>
      <c r="C33" s="32"/>
      <c r="D33" s="43"/>
      <c r="E33" s="43"/>
      <c r="F33" s="37"/>
      <c r="G33" s="37"/>
      <c r="H33" s="37"/>
      <c r="I33" s="43"/>
      <c r="J33" s="43"/>
      <c r="K33" s="43"/>
      <c r="L33" s="37"/>
      <c r="M33" s="66"/>
      <c r="N33" s="37"/>
      <c r="O33" s="67"/>
      <c r="P33" s="65"/>
    </row>
    <row r="34" customHeight="1" spans="1:16">
      <c r="A34" s="30">
        <v>26</v>
      </c>
      <c r="B34" s="39"/>
      <c r="C34" s="32"/>
      <c r="D34" s="40"/>
      <c r="E34" s="40"/>
      <c r="F34" s="28"/>
      <c r="G34" s="37"/>
      <c r="H34" s="37"/>
      <c r="I34" s="43"/>
      <c r="J34" s="43"/>
      <c r="K34" s="43"/>
      <c r="L34" s="37"/>
      <c r="M34" s="66"/>
      <c r="N34" s="37"/>
      <c r="O34" s="67"/>
      <c r="P34" s="65"/>
    </row>
    <row r="35" customHeight="1" spans="1:16">
      <c r="A35" s="30">
        <v>27</v>
      </c>
      <c r="B35" s="39"/>
      <c r="C35" s="32"/>
      <c r="D35" s="43"/>
      <c r="E35" s="43"/>
      <c r="F35" s="37"/>
      <c r="G35" s="37"/>
      <c r="H35" s="37"/>
      <c r="I35" s="43"/>
      <c r="J35" s="43"/>
      <c r="K35" s="43"/>
      <c r="L35" s="37"/>
      <c r="M35" s="66"/>
      <c r="N35" s="37"/>
      <c r="O35" s="67"/>
      <c r="P35" s="65"/>
    </row>
    <row r="36" customHeight="1" spans="1:16">
      <c r="A36" s="44">
        <v>28</v>
      </c>
      <c r="B36" s="45" t="s">
        <v>27</v>
      </c>
      <c r="C36" s="46"/>
      <c r="D36" s="47">
        <f t="shared" ref="D36:O36" si="0">SUM(D9:D35)</f>
        <v>1781.2</v>
      </c>
      <c r="E36" s="47">
        <f t="shared" si="0"/>
        <v>1437.7</v>
      </c>
      <c r="F36" s="47">
        <f t="shared" si="0"/>
        <v>574.5</v>
      </c>
      <c r="G36" s="47">
        <f t="shared" si="0"/>
        <v>2012.2</v>
      </c>
      <c r="H36" s="47">
        <f t="shared" si="0"/>
        <v>1266.7</v>
      </c>
      <c r="I36" s="47">
        <f t="shared" si="0"/>
        <v>763.93</v>
      </c>
      <c r="J36" s="70"/>
      <c r="K36" s="47"/>
      <c r="L36" s="71">
        <f t="shared" si="0"/>
        <v>6.6</v>
      </c>
      <c r="M36" s="72"/>
      <c r="N36" s="73">
        <f t="shared" si="0"/>
        <v>6.6</v>
      </c>
      <c r="O36" s="70">
        <f t="shared" si="0"/>
        <v>44</v>
      </c>
      <c r="P36" s="74"/>
    </row>
    <row r="37" customHeight="1" spans="3:15">
      <c r="C37" s="4"/>
      <c r="D37" s="48"/>
      <c r="E37" s="48"/>
      <c r="F37" s="48"/>
      <c r="G37" s="4"/>
      <c r="H37" s="4"/>
      <c r="I37" s="4"/>
      <c r="J37" s="4"/>
      <c r="K37" s="4"/>
      <c r="L37" s="4"/>
      <c r="M37" s="4"/>
      <c r="N37" s="4"/>
      <c r="O37" s="4"/>
    </row>
  </sheetData>
  <mergeCells count="47">
    <mergeCell ref="A1:P1"/>
    <mergeCell ref="A2:C2"/>
    <mergeCell ref="D3:O3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L33:M33"/>
    <mergeCell ref="L34:M34"/>
    <mergeCell ref="L35:M35"/>
    <mergeCell ref="L36:M36"/>
    <mergeCell ref="A3:A8"/>
    <mergeCell ref="B3:B8"/>
    <mergeCell ref="C3:C8"/>
    <mergeCell ref="D4:D7"/>
    <mergeCell ref="E4:E7"/>
    <mergeCell ref="F4:F7"/>
    <mergeCell ref="G4:G7"/>
    <mergeCell ref="H4:H7"/>
    <mergeCell ref="I4:I7"/>
    <mergeCell ref="J4:J7"/>
    <mergeCell ref="K4:K7"/>
    <mergeCell ref="N4:N7"/>
    <mergeCell ref="O4:O7"/>
    <mergeCell ref="P3:P7"/>
    <mergeCell ref="L4:M7"/>
  </mergeCells>
  <printOptions horizontalCentered="1" verticalCentered="1"/>
  <pageMargins left="0.31496062992126" right="0.118110236220472" top="0.393700787401575" bottom="0.393700787401575" header="0.31496062992126" footer="0.31496062992126"/>
  <pageSetup paperSize="8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工程数量表1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Zhiquan</dc:creator>
  <cp:lastModifiedBy>Administrator</cp:lastModifiedBy>
  <dcterms:created xsi:type="dcterms:W3CDTF">1998-03-03T02:32:00Z</dcterms:created>
  <cp:lastPrinted>2024-07-25T14:21:00Z</cp:lastPrinted>
  <dcterms:modified xsi:type="dcterms:W3CDTF">2024-07-30T00:49:30Z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7500B3BCC46845209B7162525FAEB932_12</vt:lpwstr>
  </property>
  <property fmtid="{D5CDD505-2E9C-101B-9397-08002B2CF9AE}" pid="3" name="KSOProductBuildVer">
    <vt:lpwstr>2052-12.1.0.17147</vt:lpwstr>
  </property>
</Properties>
</file>